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mmaire" sheetId="1" r:id="rId3"/>
    <sheet state="visible" name="Calendrier" sheetId="2" r:id="rId4"/>
  </sheets>
  <definedNames/>
  <calcPr/>
</workbook>
</file>

<file path=xl/sharedStrings.xml><?xml version="1.0" encoding="utf-8"?>
<sst xmlns="http://schemas.openxmlformats.org/spreadsheetml/2006/main" count="11" uniqueCount="9">
  <si>
    <t>Semaine</t>
  </si>
  <si>
    <t>Temps</t>
  </si>
  <si>
    <t>Total</t>
  </si>
  <si>
    <t>Début</t>
  </si>
  <si>
    <t>Début pause</t>
  </si>
  <si>
    <t>Fin pause</t>
  </si>
  <si>
    <t>Fin</t>
  </si>
  <si>
    <t>Xtra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</si>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</sst>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&quot; &quot;[h]&quot;:&quot;m"/>
    <numFmt numFmtId="165" formatCode="mmmm yyyy"/>
    <numFmt numFmtId="166" formatCode="d mmmm yyyy"/>
    <numFmt numFmtId="167" formatCode="d mmmm"/>
    <numFmt numFmtId="168" formatCode="mmmm&quot; &quot;yyyy"/>
    <numFmt numFmtId="169" formatCode="dddd&quot; &quot;d"/>
    <numFmt numFmtId="170" formatCode="hh&quot;:&quot;mm"/>
    <numFmt numFmtId="171" formatCode="[h]&quot;:&quot;mm"/>
    <numFmt numFmtId="172" formatCode="hh:mm"/>
  </numFmts>
  <fonts count="7">
    <font>
      <sz val="10.0"/>
      <color rgb="FF000000"/>
      <name val="Arial"/>
    </font>
    <font/>
    <font>
      <sz val="11.0"/>
      <color rgb="FF000000"/>
      <name val="Inconsolata"/>
    </font>
    <font>
      <sz val="18.0"/>
    </font>
    <font>
      <sz val="11.0"/>
      <color rgb="FF000000"/>
      <name val="Arial"/>
    </font>
    <font>
      <u/>
      <sz val="11.0"/>
      <color rgb="FF000000"/>
      <name val="Inconsolata"/>
    </font>
    <font>
      <sz val="9.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Fill="1" applyFont="1"/>
    <xf borderId="0" fillId="0" fontId="1" numFmtId="164" xfId="0" applyFont="1" applyNumberFormat="1"/>
    <xf borderId="0" fillId="0" fontId="1" numFmtId="165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  <xf borderId="0" fillId="0" fontId="1" numFmtId="167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0" fillId="0" fontId="1" numFmtId="168" xfId="0" applyAlignment="1" applyFont="1" applyNumberFormat="1">
      <alignment horizontal="center" readingOrder="0"/>
    </xf>
    <xf borderId="1" fillId="0" fontId="3" numFmtId="168" xfId="0" applyAlignment="1" applyBorder="1" applyFont="1" applyNumberFormat="1">
      <alignment horizontal="center" readingOrder="0" textRotation="90" vertical="center"/>
    </xf>
    <xf borderId="2" fillId="0" fontId="1" numFmtId="169" xfId="0" applyAlignment="1" applyBorder="1" applyFont="1" applyNumberFormat="1">
      <alignment horizontal="left" readingOrder="0"/>
    </xf>
    <xf borderId="2" fillId="0" fontId="1" numFmtId="170" xfId="0" applyAlignment="1" applyBorder="1" applyFont="1" applyNumberFormat="1">
      <alignment readingOrder="0"/>
    </xf>
    <xf borderId="2" fillId="0" fontId="1" numFmtId="171" xfId="0" applyAlignment="1" applyBorder="1" applyFont="1" applyNumberFormat="1">
      <alignment readingOrder="0"/>
    </xf>
    <xf borderId="0" fillId="0" fontId="1" numFmtId="46" xfId="0" applyFont="1" applyNumberFormat="1"/>
    <xf borderId="3" fillId="0" fontId="1" numFmtId="0" xfId="0" applyBorder="1" applyFont="1"/>
    <xf borderId="0" fillId="2" fontId="4" numFmtId="0" xfId="0" applyAlignment="1" applyFont="1">
      <alignment readingOrder="0"/>
    </xf>
    <xf borderId="2" fillId="0" fontId="1" numFmtId="172" xfId="0" applyAlignment="1" applyBorder="1" applyFont="1" applyNumberFormat="1">
      <alignment readingOrder="0"/>
    </xf>
    <xf borderId="0" fillId="2" fontId="5" numFmtId="0" xfId="0" applyAlignment="1" applyFont="1">
      <alignment readingOrder="0"/>
    </xf>
    <xf borderId="2" fillId="0" fontId="1" numFmtId="171" xfId="0" applyBorder="1" applyFont="1" applyNumberFormat="1"/>
    <xf borderId="2" fillId="0" fontId="1" numFmtId="170" xfId="0" applyBorder="1" applyFont="1" applyNumberFormat="1"/>
    <xf borderId="0" fillId="0" fontId="6" numFmtId="0" xfId="0" applyFont="1"/>
    <xf borderId="4" fillId="0" fontId="1" numFmtId="0" xfId="0" applyBorder="1" applyFont="1"/>
    <xf borderId="0" fillId="0" fontId="1" numFmtId="172" xfId="0" applyAlignment="1" applyFont="1" applyNumberFormat="1">
      <alignment readingOrder="0"/>
    </xf>
    <xf borderId="0" fillId="0" fontId="1" numFmtId="170" xfId="0" applyAlignment="1" applyFont="1" applyNumberFormat="1">
      <alignment readingOrder="0"/>
    </xf>
    <xf borderId="5" fillId="0" fontId="3" numFmtId="168" xfId="0" applyAlignment="1" applyBorder="1" applyFont="1" applyNumberFormat="1">
      <alignment horizontal="center" readingOrder="0" textRotation="90" vertical="center"/>
    </xf>
    <xf borderId="0" fillId="0" fontId="1" numFmtId="169" xfId="0" applyFont="1" applyNumberFormat="1"/>
    <xf borderId="6" fillId="0" fontId="3" numFmtId="168" xfId="0" applyAlignment="1" applyBorder="1" applyFont="1" applyNumberFormat="1">
      <alignment horizontal="center" readingOrder="0" textRotation="9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Sommaire!$B$1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Sommaire!$A$2:$A$54</c:f>
            </c:strRef>
          </c:cat>
          <c:val>
            <c:numRef>
              <c:f>Sommaire!$B$2:$B$54</c:f>
              <c:numCache/>
            </c:numRef>
          </c:val>
        </c:ser>
        <c:axId val="534447334"/>
        <c:axId val="959693740"/>
      </c:barChart>
      <c:catAx>
        <c:axId val="534447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Semaine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59693740"/>
      </c:catAx>
      <c:valAx>
        <c:axId val="959693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Temps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344473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847725</xdr:colOff>
      <xdr:row>27</xdr:row>
      <xdr:rowOff>47625</xdr:rowOff>
    </xdr:from>
    <xdr:ext cx="7800975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7.5"/>
  </cols>
  <sheetData>
    <row r="1">
      <c r="A1" s="1" t="s">
        <v>0</v>
      </c>
      <c r="B1" s="1" t="s">
        <v>1</v>
      </c>
      <c r="E1" s="1" t="s">
        <v>2</v>
      </c>
    </row>
    <row r="2">
      <c r="A2" s="2">
        <f>IFERROR(__xludf.DUMMYFUNCTION("WEEKNUM(INDIRECT(""Calendrier!B""&amp;TO_TEXT(5+7*(ROW(A2)-ROW(A$2))), 21))"),36.0)</f>
        <v>36</v>
      </c>
      <c r="B2" s="3">
        <f>IFERROR(__xludf.DUMMYFUNCTION("SUM(OFFSET(INDIRECT(""Calendrier!H""&amp;TO_TEXT(4+7*(ROW(B2)-ROW(B$2)))),0,0,7))"),0.0)</f>
        <v>0</v>
      </c>
      <c r="C2" s="4"/>
      <c r="D2" s="3"/>
      <c r="E2" s="5">
        <f>SUM(Calendrier!H3:H368)</f>
        <v>0</v>
      </c>
      <c r="G2" s="6"/>
    </row>
    <row r="3">
      <c r="A3" s="2">
        <f>IFERROR(__xludf.DUMMYFUNCTION("WEEKNUM(INDIRECT(""Calendrier!B""&amp;TO_TEXT(5+7*(ROW(A3)-ROW(A$2))), 21))"),37.0)</f>
        <v>37</v>
      </c>
      <c r="B3" s="3">
        <f>IFERROR(__xludf.DUMMYFUNCTION("SUM(OFFSET(INDIRECT(""Calendrier!H""&amp;TO_TEXT(4+7*(ROW(B3)-ROW(B$2)))),0,0,7))"),0.0)</f>
        <v>0</v>
      </c>
      <c r="C3" s="4"/>
      <c r="D3" s="3"/>
      <c r="E3" s="1"/>
      <c r="G3" s="7"/>
    </row>
    <row r="4">
      <c r="A4" s="2">
        <f>IFERROR(__xludf.DUMMYFUNCTION("WEEKNUM(INDIRECT(""Calendrier!B""&amp;TO_TEXT(5+7*(ROW(A4)-ROW(A$2))), 21))"),38.0)</f>
        <v>38</v>
      </c>
      <c r="B4" s="3">
        <f>IFERROR(__xludf.DUMMYFUNCTION("SUM(OFFSET(INDIRECT(""Calendrier!H""&amp;TO_TEXT(4+7*(ROW(B4)-ROW(B$2)))),0,0,7))"),0.0)</f>
        <v>0</v>
      </c>
      <c r="C4" s="4"/>
      <c r="D4" s="3"/>
    </row>
    <row r="5">
      <c r="A5" s="2">
        <f>IFERROR(__xludf.DUMMYFUNCTION("WEEKNUM(INDIRECT(""Calendrier!B""&amp;TO_TEXT(5+7*(ROW(A5)-ROW(A$2))), 21))"),39.0)</f>
        <v>39</v>
      </c>
      <c r="B5" s="3">
        <f>IFERROR(__xludf.DUMMYFUNCTION("SUM(OFFSET(INDIRECT(""Calendrier!H""&amp;TO_TEXT(4+7*(ROW(B5)-ROW(B$2)))),0,0,7))"),0.0)</f>
        <v>0</v>
      </c>
      <c r="C5" s="4"/>
      <c r="D5" s="3"/>
    </row>
    <row r="6">
      <c r="A6" s="2">
        <f>IFERROR(__xludf.DUMMYFUNCTION("WEEKNUM(INDIRECT(""Calendrier!B""&amp;TO_TEXT(5+7*(ROW(A6)-ROW(A$2))), 21))"),40.0)</f>
        <v>40</v>
      </c>
      <c r="B6" s="3">
        <f>IFERROR(__xludf.DUMMYFUNCTION("SUM(OFFSET(INDIRECT(""Calendrier!H""&amp;TO_TEXT(4+7*(ROW(B6)-ROW(B$2)))),0,0,7))"),0.0)</f>
        <v>0</v>
      </c>
      <c r="C6" s="4"/>
      <c r="D6" s="3"/>
      <c r="E6" s="8"/>
    </row>
    <row r="7">
      <c r="A7" s="2">
        <f>IFERROR(__xludf.DUMMYFUNCTION("WEEKNUM(INDIRECT(""Calendrier!B""&amp;TO_TEXT(5+7*(ROW(A7)-ROW(A$2))), 21))"),41.0)</f>
        <v>41</v>
      </c>
      <c r="B7" s="3">
        <f>IFERROR(__xludf.DUMMYFUNCTION("SUM(OFFSET(INDIRECT(""Calendrier!H""&amp;TO_TEXT(4+7*(ROW(B7)-ROW(B$2)))),0,0,7))"),0.0)</f>
        <v>0</v>
      </c>
      <c r="C7" s="4"/>
      <c r="D7" s="3"/>
    </row>
    <row r="8">
      <c r="A8" s="2">
        <f>IFERROR(__xludf.DUMMYFUNCTION("WEEKNUM(INDIRECT(""Calendrier!B""&amp;TO_TEXT(5+7*(ROW(A8)-ROW(A$2))), 21))"),42.0)</f>
        <v>42</v>
      </c>
      <c r="B8" s="3">
        <f>IFERROR(__xludf.DUMMYFUNCTION("SUM(OFFSET(INDIRECT(""Calendrier!H""&amp;TO_TEXT(4+7*(ROW(B8)-ROW(B$2)))),0,0,7))"),0.0)</f>
        <v>0</v>
      </c>
      <c r="C8" s="4"/>
      <c r="D8" s="3"/>
    </row>
    <row r="9">
      <c r="A9" s="2">
        <f>IFERROR(__xludf.DUMMYFUNCTION("WEEKNUM(INDIRECT(""Calendrier!B""&amp;TO_TEXT(5+7*(ROW(A9)-ROW(A$2))), 21))"),43.0)</f>
        <v>43</v>
      </c>
      <c r="B9" s="3">
        <f>IFERROR(__xludf.DUMMYFUNCTION("SUM(OFFSET(INDIRECT(""Calendrier!H""&amp;TO_TEXT(4+7*(ROW(B9)-ROW(B$2)))),0,0,7))"),0.0)</f>
        <v>0</v>
      </c>
      <c r="C9" s="4"/>
      <c r="D9" s="3"/>
    </row>
    <row r="10">
      <c r="A10" s="2">
        <f>IFERROR(__xludf.DUMMYFUNCTION("WEEKNUM(INDIRECT(""Calendrier!B""&amp;TO_TEXT(5+7*(ROW(A10)-ROW(A$2))), 21))"),44.0)</f>
        <v>44</v>
      </c>
      <c r="B10" s="3">
        <f>IFERROR(__xludf.DUMMYFUNCTION("SUM(OFFSET(INDIRECT(""Calendrier!H""&amp;TO_TEXT(4+7*(ROW(B10)-ROW(B$2)))),0,0,7))"),0.0)</f>
        <v>0</v>
      </c>
      <c r="C10" s="4"/>
      <c r="D10" s="3"/>
    </row>
    <row r="11">
      <c r="A11" s="2">
        <f>IFERROR(__xludf.DUMMYFUNCTION("WEEKNUM(INDIRECT(""Calendrier!B""&amp;TO_TEXT(5+7*(ROW(A11)-ROW(A$2))), 21))"),45.0)</f>
        <v>45</v>
      </c>
      <c r="B11" s="3">
        <f>IFERROR(__xludf.DUMMYFUNCTION("SUM(OFFSET(INDIRECT(""Calendrier!H""&amp;TO_TEXT(4+7*(ROW(B11)-ROW(B$2)))),0,0,7))"),0.0)</f>
        <v>0</v>
      </c>
      <c r="C11" s="4"/>
      <c r="D11" s="3"/>
    </row>
    <row r="12">
      <c r="A12" s="2">
        <f>IFERROR(__xludf.DUMMYFUNCTION("WEEKNUM(INDIRECT(""Calendrier!B""&amp;TO_TEXT(5+7*(ROW(A12)-ROW(A$2))), 21))"),46.0)</f>
        <v>46</v>
      </c>
      <c r="B12" s="3">
        <f>IFERROR(__xludf.DUMMYFUNCTION("SUM(OFFSET(INDIRECT(""Calendrier!H""&amp;TO_TEXT(4+7*(ROW(B12)-ROW(B$2)))),0,0,7))"),0.0)</f>
        <v>0</v>
      </c>
      <c r="C12" s="4"/>
      <c r="D12" s="3"/>
    </row>
    <row r="13">
      <c r="A13" s="2">
        <f>IFERROR(__xludf.DUMMYFUNCTION("WEEKNUM(INDIRECT(""Calendrier!B""&amp;TO_TEXT(5+7*(ROW(A13)-ROW(A$2))), 21))"),47.0)</f>
        <v>47</v>
      </c>
      <c r="B13" s="3">
        <f>IFERROR(__xludf.DUMMYFUNCTION("SUM(OFFSET(INDIRECT(""Calendrier!H""&amp;TO_TEXT(4+7*(ROW(B13)-ROW(B$2)))),0,0,7))"),0.0)</f>
        <v>0</v>
      </c>
      <c r="C13" s="4"/>
      <c r="D13" s="3"/>
    </row>
    <row r="14">
      <c r="A14" s="2">
        <f>IFERROR(__xludf.DUMMYFUNCTION("WEEKNUM(INDIRECT(""Calendrier!B""&amp;TO_TEXT(5+7*(ROW(A14)-ROW(A$2))), 21))"),48.0)</f>
        <v>48</v>
      </c>
      <c r="B14" s="3">
        <f>IFERROR(__xludf.DUMMYFUNCTION("SUM(OFFSET(INDIRECT(""Calendrier!H""&amp;TO_TEXT(4+7*(ROW(B14)-ROW(B$2)))),0,0,7))"),0.0)</f>
        <v>0</v>
      </c>
      <c r="C14" s="4"/>
      <c r="D14" s="3"/>
    </row>
    <row r="15">
      <c r="A15" s="2">
        <f>IFERROR(__xludf.DUMMYFUNCTION("WEEKNUM(INDIRECT(""Calendrier!B""&amp;TO_TEXT(5+7*(ROW(A15)-ROW(A$2))), 21))"),49.0)</f>
        <v>49</v>
      </c>
      <c r="B15" s="3">
        <f>IFERROR(__xludf.DUMMYFUNCTION("SUM(OFFSET(INDIRECT(""Calendrier!H""&amp;TO_TEXT(4+7*(ROW(B15)-ROW(B$2)))),0,0,7))"),0.0)</f>
        <v>0</v>
      </c>
      <c r="C15" s="4"/>
      <c r="D15" s="3"/>
    </row>
    <row r="16">
      <c r="A16" s="2">
        <f>IFERROR(__xludf.DUMMYFUNCTION("WEEKNUM(INDIRECT(""Calendrier!B""&amp;TO_TEXT(5+7*(ROW(A16)-ROW(A$2))), 21))"),50.0)</f>
        <v>50</v>
      </c>
      <c r="B16" s="3">
        <f>IFERROR(__xludf.DUMMYFUNCTION("SUM(OFFSET(INDIRECT(""Calendrier!H""&amp;TO_TEXT(4+7*(ROW(B16)-ROW(B$2)))),0,0,7))"),0.0)</f>
        <v>0</v>
      </c>
      <c r="C16" s="3"/>
      <c r="D16" s="3"/>
    </row>
    <row r="17">
      <c r="A17" s="2">
        <f>IFERROR(__xludf.DUMMYFUNCTION("WEEKNUM(INDIRECT(""Calendrier!B""&amp;TO_TEXT(5+7*(ROW(A17)-ROW(A$2))), 21))"),51.0)</f>
        <v>51</v>
      </c>
      <c r="B17" s="3">
        <f>IFERROR(__xludf.DUMMYFUNCTION("SUM(OFFSET(INDIRECT(""Calendrier!H""&amp;TO_TEXT(4+7*(ROW(B17)-ROW(B$2)))),0,0,7))"),0.0)</f>
        <v>0</v>
      </c>
      <c r="C17" s="3"/>
      <c r="D17" s="3"/>
    </row>
    <row r="18">
      <c r="A18" s="2">
        <f>IFERROR(__xludf.DUMMYFUNCTION("WEEKNUM(INDIRECT(""Calendrier!B""&amp;TO_TEXT(5+7*(ROW(A18)-ROW(A$2))), 21))"),52.0)</f>
        <v>52</v>
      </c>
      <c r="B18" s="3">
        <f>IFERROR(__xludf.DUMMYFUNCTION("SUM(OFFSET(INDIRECT(""Calendrier!H""&amp;TO_TEXT(4+7*(ROW(B18)-ROW(B$2)))),0,0,7))"),0.0)</f>
        <v>0</v>
      </c>
      <c r="C18" s="3"/>
      <c r="D18" s="3"/>
    </row>
    <row r="19">
      <c r="A19" s="2">
        <f>IFERROR(__xludf.DUMMYFUNCTION("WEEKNUM(INDIRECT(""Calendrier!B""&amp;TO_TEXT(5+7*(ROW(A19)-ROW(A$2))), 21))"),53.0)</f>
        <v>53</v>
      </c>
      <c r="B19" s="3">
        <f>IFERROR(__xludf.DUMMYFUNCTION("SUM(OFFSET(INDIRECT(""Calendrier!H""&amp;TO_TEXT(4+7*(ROW(B19)-ROW(B$2)))),0,0,7))"),0.0)</f>
        <v>0</v>
      </c>
      <c r="C19" s="3"/>
      <c r="D19" s="3"/>
    </row>
    <row r="20">
      <c r="A20" s="2">
        <f>IFERROR(__xludf.DUMMYFUNCTION("WEEKNUM(INDIRECT(""Calendrier!B""&amp;TO_TEXT(5+7*(ROW(A20)-ROW(A$2))), 21))"),2.0)</f>
        <v>2</v>
      </c>
      <c r="B20" s="3">
        <f>IFERROR(__xludf.DUMMYFUNCTION("SUM(OFFSET(INDIRECT(""Calendrier!H""&amp;TO_TEXT(4+7*(ROW(B20)-ROW(B$2)))),0,0,7))"),0.0)</f>
        <v>0</v>
      </c>
      <c r="C20" s="3"/>
      <c r="D20" s="3"/>
    </row>
    <row r="21">
      <c r="A21" s="2">
        <f>IFERROR(__xludf.DUMMYFUNCTION("WEEKNUM(INDIRECT(""Calendrier!B""&amp;TO_TEXT(5+7*(ROW(A21)-ROW(A$2))), 21))"),3.0)</f>
        <v>3</v>
      </c>
      <c r="B21" s="3">
        <f>IFERROR(__xludf.DUMMYFUNCTION("SUM(OFFSET(INDIRECT(""Calendrier!H""&amp;TO_TEXT(4+7*(ROW(B21)-ROW(B$2)))),0,0,7))"),0.0)</f>
        <v>0</v>
      </c>
      <c r="C21" s="3"/>
      <c r="D21" s="3"/>
    </row>
    <row r="22">
      <c r="A22" s="2">
        <f>IFERROR(__xludf.DUMMYFUNCTION("WEEKNUM(INDIRECT(""Calendrier!B""&amp;TO_TEXT(5+7*(ROW(A22)-ROW(A$2))), 21))"),4.0)</f>
        <v>4</v>
      </c>
      <c r="B22" s="3">
        <f>IFERROR(__xludf.DUMMYFUNCTION("SUM(OFFSET(INDIRECT(""Calendrier!H""&amp;TO_TEXT(4+7*(ROW(B22)-ROW(B$2)))),0,0,7))"),0.0)</f>
        <v>0</v>
      </c>
      <c r="C22" s="3"/>
      <c r="D22" s="3"/>
    </row>
    <row r="23">
      <c r="A23" s="2">
        <f>IFERROR(__xludf.DUMMYFUNCTION("WEEKNUM(INDIRECT(""Calendrier!B""&amp;TO_TEXT(5+7*(ROW(A23)-ROW(A$2))), 21))"),5.0)</f>
        <v>5</v>
      </c>
      <c r="B23" s="3">
        <f>IFERROR(__xludf.DUMMYFUNCTION("SUM(OFFSET(INDIRECT(""Calendrier!H""&amp;TO_TEXT(4+7*(ROW(B23)-ROW(B$2)))),0,0,7))"),0.0)</f>
        <v>0</v>
      </c>
      <c r="C23" s="3"/>
      <c r="D23" s="3"/>
    </row>
    <row r="24">
      <c r="A24" s="2">
        <f>IFERROR(__xludf.DUMMYFUNCTION("WEEKNUM(INDIRECT(""Calendrier!B""&amp;TO_TEXT(5+7*(ROW(A24)-ROW(A$2))), 21))"),6.0)</f>
        <v>6</v>
      </c>
      <c r="B24" s="3">
        <f>IFERROR(__xludf.DUMMYFUNCTION("SUM(OFFSET(INDIRECT(""Calendrier!H""&amp;TO_TEXT(4+7*(ROW(B24)-ROW(B$2)))),0,0,7))"),0.0)</f>
        <v>0</v>
      </c>
      <c r="C24" s="3"/>
      <c r="D24" s="3"/>
    </row>
    <row r="25">
      <c r="A25" s="2">
        <f>IFERROR(__xludf.DUMMYFUNCTION("WEEKNUM(INDIRECT(""Calendrier!B""&amp;TO_TEXT(5+7*(ROW(A25)-ROW(A$2))), 21))"),7.0)</f>
        <v>7</v>
      </c>
      <c r="B25" s="3">
        <f>IFERROR(__xludf.DUMMYFUNCTION("SUM(OFFSET(INDIRECT(""Calendrier!H""&amp;TO_TEXT(4+7*(ROW(B25)-ROW(B$2)))),0,0,7))"),0.0)</f>
        <v>0</v>
      </c>
      <c r="C25" s="3"/>
      <c r="D25" s="3"/>
    </row>
    <row r="26">
      <c r="A26" s="2">
        <f>IFERROR(__xludf.DUMMYFUNCTION("WEEKNUM(INDIRECT(""Calendrier!B""&amp;TO_TEXT(5+7*(ROW(A26)-ROW(A$2))), 21))"),8.0)</f>
        <v>8</v>
      </c>
      <c r="B26" s="3">
        <f>IFERROR(__xludf.DUMMYFUNCTION("SUM(OFFSET(INDIRECT(""Calendrier!H""&amp;TO_TEXT(4+7*(ROW(B26)-ROW(B$2)))),0,0,7))"),0.0)</f>
        <v>0</v>
      </c>
      <c r="C26" s="3"/>
      <c r="D26" s="3"/>
    </row>
    <row r="27">
      <c r="A27" s="2">
        <f>IFERROR(__xludf.DUMMYFUNCTION("WEEKNUM(INDIRECT(""Calendrier!B""&amp;TO_TEXT(5+7*(ROW(A27)-ROW(A$2))), 21))"),9.0)</f>
        <v>9</v>
      </c>
      <c r="B27" s="3">
        <f>IFERROR(__xludf.DUMMYFUNCTION("SUM(OFFSET(INDIRECT(""Calendrier!H""&amp;TO_TEXT(4+7*(ROW(B27)-ROW(B$2)))),0,0,7))"),0.0)</f>
        <v>0</v>
      </c>
      <c r="C27" s="3"/>
      <c r="D27" s="3"/>
    </row>
    <row r="28">
      <c r="A28" s="2">
        <f>IFERROR(__xludf.DUMMYFUNCTION("WEEKNUM(INDIRECT(""Calendrier!B""&amp;TO_TEXT(5+7*(ROW(A28)-ROW(A$2))), 21))"),10.0)</f>
        <v>10</v>
      </c>
      <c r="B28" s="3">
        <f>IFERROR(__xludf.DUMMYFUNCTION("SUM(OFFSET(INDIRECT(""Calendrier!H""&amp;TO_TEXT(4+7*(ROW(B28)-ROW(B$2)))),0,0,7))"),0.0)</f>
        <v>0</v>
      </c>
      <c r="C28" s="3"/>
      <c r="D28" s="3"/>
    </row>
    <row r="29">
      <c r="A29" s="2">
        <f>IFERROR(__xludf.DUMMYFUNCTION("WEEKNUM(INDIRECT(""Calendrier!B""&amp;TO_TEXT(5+7*(ROW(A29)-ROW(A$2))), 21))"),11.0)</f>
        <v>11</v>
      </c>
      <c r="B29" s="3">
        <f>IFERROR(__xludf.DUMMYFUNCTION("SUM(OFFSET(INDIRECT(""Calendrier!H""&amp;TO_TEXT(4+7*(ROW(B29)-ROW(B$2)))),0,0,7))"),0.0)</f>
        <v>0</v>
      </c>
      <c r="C29" s="3"/>
      <c r="D29" s="3"/>
    </row>
    <row r="30">
      <c r="A30" s="2">
        <f>IFERROR(__xludf.DUMMYFUNCTION("WEEKNUM(INDIRECT(""Calendrier!B""&amp;TO_TEXT(5+7*(ROW(A30)-ROW(A$2))), 21))"),12.0)</f>
        <v>12</v>
      </c>
      <c r="B30" s="3">
        <f>IFERROR(__xludf.DUMMYFUNCTION("SUM(OFFSET(INDIRECT(""Calendrier!H""&amp;TO_TEXT(4+7*(ROW(B30)-ROW(B$2)))),0,0,7))"),0.0)</f>
        <v>0</v>
      </c>
      <c r="C30" s="3"/>
      <c r="D30" s="3"/>
    </row>
    <row r="31">
      <c r="A31" s="2">
        <f>IFERROR(__xludf.DUMMYFUNCTION("WEEKNUM(INDIRECT(""Calendrier!B""&amp;TO_TEXT(5+7*(ROW(A31)-ROW(A$2))), 21))"),13.0)</f>
        <v>13</v>
      </c>
      <c r="B31" s="3">
        <f>IFERROR(__xludf.DUMMYFUNCTION("SUM(OFFSET(INDIRECT(""Calendrier!H""&amp;TO_TEXT(4+7*(ROW(B31)-ROW(B$2)))),0,0,7))"),0.0)</f>
        <v>0</v>
      </c>
      <c r="C31" s="3"/>
      <c r="D31" s="3"/>
    </row>
    <row r="32">
      <c r="A32" s="2">
        <f>IFERROR(__xludf.DUMMYFUNCTION("WEEKNUM(INDIRECT(""Calendrier!B""&amp;TO_TEXT(5+7*(ROW(A32)-ROW(A$2))), 21))"),14.0)</f>
        <v>14</v>
      </c>
      <c r="B32" s="3">
        <f>IFERROR(__xludf.DUMMYFUNCTION("SUM(OFFSET(INDIRECT(""Calendrier!H""&amp;TO_TEXT(4+7*(ROW(B32)-ROW(B$2)))),0,0,7))"),0.0)</f>
        <v>0</v>
      </c>
      <c r="C32" s="3"/>
      <c r="D32" s="3"/>
    </row>
    <row r="33">
      <c r="A33" s="2">
        <f>IFERROR(__xludf.DUMMYFUNCTION("WEEKNUM(INDIRECT(""Calendrier!B""&amp;TO_TEXT(5+7*(ROW(A33)-ROW(A$2))), 21))"),15.0)</f>
        <v>15</v>
      </c>
      <c r="B33" s="3">
        <f>IFERROR(__xludf.DUMMYFUNCTION("SUM(OFFSET(INDIRECT(""Calendrier!H""&amp;TO_TEXT(4+7*(ROW(B33)-ROW(B$2)))),0,0,7))"),0.0)</f>
        <v>0</v>
      </c>
      <c r="C33" s="3"/>
      <c r="D33" s="3"/>
    </row>
    <row r="34">
      <c r="A34" s="2">
        <f>IFERROR(__xludf.DUMMYFUNCTION("WEEKNUM(INDIRECT(""Calendrier!B""&amp;TO_TEXT(5+7*(ROW(A34)-ROW(A$2))), 21))"),16.0)</f>
        <v>16</v>
      </c>
      <c r="B34" s="3">
        <f>IFERROR(__xludf.DUMMYFUNCTION("SUM(OFFSET(INDIRECT(""Calendrier!H""&amp;TO_TEXT(4+7*(ROW(B34)-ROW(B$2)))),0,0,7))"),0.0)</f>
        <v>0</v>
      </c>
      <c r="C34" s="3"/>
      <c r="D34" s="3"/>
    </row>
    <row r="35">
      <c r="A35" s="2">
        <f>IFERROR(__xludf.DUMMYFUNCTION("WEEKNUM(INDIRECT(""Calendrier!B""&amp;TO_TEXT(5+7*(ROW(A35)-ROW(A$2))), 21))"),17.0)</f>
        <v>17</v>
      </c>
      <c r="B35" s="3">
        <f>IFERROR(__xludf.DUMMYFUNCTION("SUM(OFFSET(INDIRECT(""Calendrier!H""&amp;TO_TEXT(4+7*(ROW(B35)-ROW(B$2)))),0,0,7))"),0.0)</f>
        <v>0</v>
      </c>
      <c r="C35" s="3"/>
      <c r="D35" s="3"/>
    </row>
    <row r="36">
      <c r="A36" s="2">
        <f>IFERROR(__xludf.DUMMYFUNCTION("WEEKNUM(INDIRECT(""Calendrier!B""&amp;TO_TEXT(5+7*(ROW(A36)-ROW(A$2))), 21))"),18.0)</f>
        <v>18</v>
      </c>
      <c r="B36" s="3">
        <f>IFERROR(__xludf.DUMMYFUNCTION("SUM(OFFSET(INDIRECT(""Calendrier!H""&amp;TO_TEXT(4+7*(ROW(B36)-ROW(B$2)))),0,0,7))"),0.0)</f>
        <v>0</v>
      </c>
      <c r="C36" s="3"/>
      <c r="D36" s="3"/>
    </row>
    <row r="37">
      <c r="A37" s="2">
        <f>IFERROR(__xludf.DUMMYFUNCTION("WEEKNUM(INDIRECT(""Calendrier!B""&amp;TO_TEXT(5+7*(ROW(A37)-ROW(A$2))), 21))"),19.0)</f>
        <v>19</v>
      </c>
      <c r="B37" s="3">
        <f>IFERROR(__xludf.DUMMYFUNCTION("SUM(OFFSET(INDIRECT(""Calendrier!H""&amp;TO_TEXT(4+7*(ROW(B37)-ROW(B$2)))),0,0,7))"),0.0)</f>
        <v>0</v>
      </c>
      <c r="C37" s="3"/>
      <c r="D37" s="3"/>
    </row>
    <row r="38">
      <c r="A38" s="2">
        <f>IFERROR(__xludf.DUMMYFUNCTION("WEEKNUM(INDIRECT(""Calendrier!B""&amp;TO_TEXT(5+7*(ROW(A38)-ROW(A$2))), 21))"),20.0)</f>
        <v>20</v>
      </c>
      <c r="B38" s="3">
        <f>IFERROR(__xludf.DUMMYFUNCTION("SUM(OFFSET(INDIRECT(""Calendrier!H""&amp;TO_TEXT(4+7*(ROW(B38)-ROW(B$2)))),0,0,7))"),0.0)</f>
        <v>0</v>
      </c>
      <c r="C38" s="3"/>
      <c r="D38" s="3"/>
    </row>
    <row r="39">
      <c r="A39" s="2">
        <f>IFERROR(__xludf.DUMMYFUNCTION("WEEKNUM(INDIRECT(""Calendrier!B""&amp;TO_TEXT(5+7*(ROW(A39)-ROW(A$2))), 21))"),21.0)</f>
        <v>21</v>
      </c>
      <c r="B39" s="3">
        <f>IFERROR(__xludf.DUMMYFUNCTION("SUM(OFFSET(INDIRECT(""Calendrier!H""&amp;TO_TEXT(4+7*(ROW(B39)-ROW(B$2)))),0,0,7))"),0.0)</f>
        <v>0</v>
      </c>
      <c r="C39" s="3"/>
      <c r="D39" s="3"/>
    </row>
    <row r="40">
      <c r="A40" s="2">
        <f>IFERROR(__xludf.DUMMYFUNCTION("WEEKNUM(INDIRECT(""Calendrier!B""&amp;TO_TEXT(5+7*(ROW(A40)-ROW(A$2))), 21))"),22.0)</f>
        <v>22</v>
      </c>
      <c r="B40" s="3">
        <f>IFERROR(__xludf.DUMMYFUNCTION("SUM(OFFSET(INDIRECT(""Calendrier!H""&amp;TO_TEXT(4+7*(ROW(B40)-ROW(B$2)))),0,0,7))"),0.0)</f>
        <v>0</v>
      </c>
      <c r="C40" s="3"/>
      <c r="D40" s="3"/>
    </row>
    <row r="41">
      <c r="A41" s="2">
        <f>IFERROR(__xludf.DUMMYFUNCTION("WEEKNUM(INDIRECT(""Calendrier!B""&amp;TO_TEXT(5+7*(ROW(A41)-ROW(A$2))), 21))"),23.0)</f>
        <v>23</v>
      </c>
      <c r="B41" s="3">
        <f>IFERROR(__xludf.DUMMYFUNCTION("SUM(OFFSET(INDIRECT(""Calendrier!H""&amp;TO_TEXT(4+7*(ROW(B41)-ROW(B$2)))),0,0,7))"),0.0)</f>
        <v>0</v>
      </c>
      <c r="C41" s="3"/>
      <c r="D41" s="3"/>
    </row>
    <row r="42">
      <c r="A42" s="2">
        <f>IFERROR(__xludf.DUMMYFUNCTION("WEEKNUM(INDIRECT(""Calendrier!B""&amp;TO_TEXT(5+7*(ROW(A42)-ROW(A$2))), 21))"),24.0)</f>
        <v>24</v>
      </c>
      <c r="B42" s="3">
        <f>IFERROR(__xludf.DUMMYFUNCTION("SUM(OFFSET(INDIRECT(""Calendrier!H""&amp;TO_TEXT(4+7*(ROW(B42)-ROW(B$2)))),0,0,7))"),0.0)</f>
        <v>0</v>
      </c>
      <c r="C42" s="3"/>
      <c r="D42" s="3"/>
    </row>
    <row r="43">
      <c r="A43" s="2">
        <f>IFERROR(__xludf.DUMMYFUNCTION("WEEKNUM(INDIRECT(""Calendrier!B""&amp;TO_TEXT(5+7*(ROW(A43)-ROW(A$2))), 21))"),25.0)</f>
        <v>25</v>
      </c>
      <c r="B43" s="3">
        <f>IFERROR(__xludf.DUMMYFUNCTION("SUM(OFFSET(INDIRECT(""Calendrier!H""&amp;TO_TEXT(4+7*(ROW(B43)-ROW(B$2)))),0,0,7))"),0.0)</f>
        <v>0</v>
      </c>
      <c r="C43" s="3"/>
      <c r="D43" s="3"/>
      <c r="E43" s="9"/>
    </row>
    <row r="44">
      <c r="A44" s="2">
        <f>IFERROR(__xludf.DUMMYFUNCTION("WEEKNUM(INDIRECT(""Calendrier!B""&amp;TO_TEXT(5+7*(ROW(A44)-ROW(A$2))), 21))"),26.0)</f>
        <v>26</v>
      </c>
      <c r="B44" s="3">
        <f>IFERROR(__xludf.DUMMYFUNCTION("SUM(OFFSET(INDIRECT(""Calendrier!H""&amp;TO_TEXT(4+7*(ROW(B44)-ROW(B$2)))),0,0,7))"),0.0)</f>
        <v>0</v>
      </c>
      <c r="C44" s="3"/>
      <c r="D44" s="3"/>
      <c r="E44" s="9"/>
    </row>
    <row r="45">
      <c r="A45" s="2">
        <f>IFERROR(__xludf.DUMMYFUNCTION("WEEKNUM(INDIRECT(""Calendrier!B""&amp;TO_TEXT(5+7*(ROW(A45)-ROW(A$2))), 21))"),27.0)</f>
        <v>27</v>
      </c>
      <c r="B45" s="3">
        <f>IFERROR(__xludf.DUMMYFUNCTION("SUM(OFFSET(INDIRECT(""Calendrier!H""&amp;TO_TEXT(4+7*(ROW(B45)-ROW(B$2)))),0,0,7))"),0.0)</f>
        <v>0</v>
      </c>
      <c r="C45" s="3"/>
      <c r="D45" s="3"/>
      <c r="E45" s="9"/>
    </row>
    <row r="46">
      <c r="A46" s="2">
        <f>IFERROR(__xludf.DUMMYFUNCTION("WEEKNUM(INDIRECT(""Calendrier!B""&amp;TO_TEXT(5+7*(ROW(A46)-ROW(A$2))), 21))"),28.0)</f>
        <v>28</v>
      </c>
      <c r="B46" s="3">
        <f>IFERROR(__xludf.DUMMYFUNCTION("SUM(OFFSET(INDIRECT(""Calendrier!H""&amp;TO_TEXT(4+7*(ROW(B46)-ROW(B$2)))),0,0,7))"),0.0)</f>
        <v>0</v>
      </c>
      <c r="C46" s="3"/>
      <c r="D46" s="3"/>
      <c r="E46" s="9"/>
    </row>
    <row r="47">
      <c r="A47" s="2">
        <f>IFERROR(__xludf.DUMMYFUNCTION("WEEKNUM(INDIRECT(""Calendrier!B""&amp;TO_TEXT(5+7*(ROW(A47)-ROW(A$2))), 21))"),29.0)</f>
        <v>29</v>
      </c>
      <c r="B47" s="3">
        <f>IFERROR(__xludf.DUMMYFUNCTION("SUM(OFFSET(INDIRECT(""Calendrier!H""&amp;TO_TEXT(4+7*(ROW(B47)-ROW(B$2)))),0,0,7))"),0.0)</f>
        <v>0</v>
      </c>
      <c r="C47" s="3"/>
      <c r="D47" s="3"/>
      <c r="E47" s="9"/>
    </row>
    <row r="48">
      <c r="A48" s="2">
        <f>IFERROR(__xludf.DUMMYFUNCTION("WEEKNUM(INDIRECT(""Calendrier!B""&amp;TO_TEXT(5+7*(ROW(A48)-ROW(A$2))), 21))"),30.0)</f>
        <v>30</v>
      </c>
      <c r="B48" s="3">
        <f>IFERROR(__xludf.DUMMYFUNCTION("SUM(OFFSET(INDIRECT(""Calendrier!H""&amp;TO_TEXT(4+7*(ROW(B48)-ROW(B$2)))),0,0,7))"),0.0)</f>
        <v>0</v>
      </c>
      <c r="C48" s="3"/>
      <c r="D48" s="3"/>
      <c r="E48" s="9"/>
    </row>
    <row r="49">
      <c r="A49" s="2">
        <f>IFERROR(__xludf.DUMMYFUNCTION("WEEKNUM(INDIRECT(""Calendrier!B""&amp;TO_TEXT(5+7*(ROW(A49)-ROW(A$2))), 21))"),31.0)</f>
        <v>31</v>
      </c>
      <c r="B49" s="3">
        <f>IFERROR(__xludf.DUMMYFUNCTION("SUM(OFFSET(INDIRECT(""Calendrier!H""&amp;TO_TEXT(4+7*(ROW(B49)-ROW(B$2)))),0,0,7))"),0.0)</f>
        <v>0</v>
      </c>
      <c r="C49" s="3"/>
      <c r="D49" s="3"/>
      <c r="E49" s="9"/>
    </row>
    <row r="50">
      <c r="A50" s="2">
        <f>IFERROR(__xludf.DUMMYFUNCTION("WEEKNUM(INDIRECT(""Calendrier!B""&amp;TO_TEXT(5+7*(ROW(A50)-ROW(A$2))), 21))"),32.0)</f>
        <v>32</v>
      </c>
      <c r="B50" s="3">
        <f>IFERROR(__xludf.DUMMYFUNCTION("SUM(OFFSET(INDIRECT(""Calendrier!H""&amp;TO_TEXT(4+7*(ROW(B50)-ROW(B$2)))),0,0,7))"),0.0)</f>
        <v>0</v>
      </c>
      <c r="C50" s="3"/>
      <c r="D50" s="3"/>
      <c r="E50" s="9"/>
    </row>
    <row r="51">
      <c r="A51" s="2">
        <f>IFERROR(__xludf.DUMMYFUNCTION("WEEKNUM(INDIRECT(""Calendrier!B""&amp;TO_TEXT(5+7*(ROW(A51)-ROW(A$2))), 21))"),33.0)</f>
        <v>33</v>
      </c>
      <c r="B51" s="3">
        <f>IFERROR(__xludf.DUMMYFUNCTION("SUM(OFFSET(INDIRECT(""Calendrier!H""&amp;TO_TEXT(4+7*(ROW(B51)-ROW(B$2)))),0,0,7))"),0.0)</f>
        <v>0</v>
      </c>
      <c r="C51" s="3"/>
      <c r="D51" s="3"/>
      <c r="E51" s="9"/>
    </row>
    <row r="52">
      <c r="A52" s="2">
        <f>IFERROR(__xludf.DUMMYFUNCTION("WEEKNUM(INDIRECT(""Calendrier!B""&amp;TO_TEXT(5+7*(ROW(A52)-ROW(A$2))), 21))"),34.0)</f>
        <v>34</v>
      </c>
      <c r="B52" s="3">
        <f>IFERROR(__xludf.DUMMYFUNCTION("SUM(OFFSET(INDIRECT(""Calendrier!H""&amp;TO_TEXT(4+7*(ROW(B52)-ROW(B$2)))),0,0,7))"),0.0)</f>
        <v>0</v>
      </c>
      <c r="C52" s="3"/>
      <c r="D52" s="3"/>
      <c r="E52" s="9"/>
    </row>
    <row r="53">
      <c r="A53" s="2">
        <f>IFERROR(__xludf.DUMMYFUNCTION("WEEKNUM(INDIRECT(""Calendrier!B""&amp;TO_TEXT(5+7*(ROW(A53)-ROW(A$2))), 21))"),35.0)</f>
        <v>35</v>
      </c>
      <c r="B53" s="3">
        <f>IFERROR(__xludf.DUMMYFUNCTION("SUM(OFFSET(INDIRECT(""Calendrier!H""&amp;TO_TEXT(4+7*(ROW(B53)-ROW(B$2)))),0,0,7))"),0.0)</f>
        <v>0</v>
      </c>
      <c r="C53" s="3"/>
      <c r="D53" s="3"/>
      <c r="E53" s="9"/>
    </row>
    <row r="54">
      <c r="A54" s="8">
        <v>36.0</v>
      </c>
      <c r="B54" s="3">
        <f>IFERROR(__xludf.DUMMYFUNCTION("SUM(OFFSET(INDIRECT(""Calendrier!H""&amp;TO_TEXT(4+7*(ROW(B54)-ROW(B$2)))),0,0,7))"),0.0)</f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3" max="3" width="12.75"/>
  </cols>
  <sheetData>
    <row r="1">
      <c r="A1" s="10"/>
      <c r="B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>
      <c r="A2" s="11"/>
      <c r="B2" s="11"/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2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>
      <c r="A3" s="12">
        <v>45536.0</v>
      </c>
      <c r="B3" s="13">
        <f t="shared" ref="B3:B368" si="1">DATE(2019,9,ROW(B3)-2)</f>
        <v>43709</v>
      </c>
      <c r="C3" s="14"/>
      <c r="D3" s="14"/>
      <c r="E3" s="14"/>
      <c r="F3" s="14"/>
      <c r="G3" s="15"/>
      <c r="H3" s="15">
        <f t="shared" ref="H3:H368" si="2">D3-C3+F3-E3+G3</f>
        <v>0</v>
      </c>
      <c r="J3" s="16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>
      <c r="A4" s="17"/>
      <c r="B4" s="13">
        <f t="shared" si="1"/>
        <v>43710</v>
      </c>
      <c r="C4" s="14"/>
      <c r="D4" s="14"/>
      <c r="E4" s="14"/>
      <c r="F4" s="14"/>
      <c r="G4" s="15"/>
      <c r="H4" s="15">
        <f t="shared" si="2"/>
        <v>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>
      <c r="A5" s="17"/>
      <c r="B5" s="13">
        <f t="shared" si="1"/>
        <v>43711</v>
      </c>
      <c r="C5" s="14"/>
      <c r="D5" s="14"/>
      <c r="E5" s="14"/>
      <c r="F5" s="14"/>
      <c r="G5" s="15"/>
      <c r="H5" s="15">
        <f t="shared" si="2"/>
        <v>0</v>
      </c>
      <c r="J5" s="1"/>
      <c r="K5" s="1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>
      <c r="A6" s="17"/>
      <c r="B6" s="13">
        <f t="shared" si="1"/>
        <v>43712</v>
      </c>
      <c r="C6" s="14"/>
      <c r="D6" s="14"/>
      <c r="E6" s="14"/>
      <c r="F6" s="14"/>
      <c r="G6" s="15"/>
      <c r="H6" s="15">
        <f t="shared" si="2"/>
        <v>0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>
      <c r="A7" s="17"/>
      <c r="B7" s="13">
        <f t="shared" si="1"/>
        <v>43713</v>
      </c>
      <c r="C7" s="19"/>
      <c r="D7" s="14"/>
      <c r="E7" s="14"/>
      <c r="F7" s="14"/>
      <c r="G7" s="15"/>
      <c r="H7" s="15">
        <f t="shared" si="2"/>
        <v>0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>
      <c r="A8" s="17"/>
      <c r="B8" s="13">
        <f t="shared" si="1"/>
        <v>43714</v>
      </c>
      <c r="C8" s="14"/>
      <c r="D8" s="14"/>
      <c r="E8" s="14"/>
      <c r="F8" s="14"/>
      <c r="G8" s="15"/>
      <c r="H8" s="15">
        <f t="shared" si="2"/>
        <v>0</v>
      </c>
      <c r="N8" s="2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>
      <c r="A9" s="17"/>
      <c r="B9" s="13">
        <f t="shared" si="1"/>
        <v>43715</v>
      </c>
      <c r="C9" s="14"/>
      <c r="D9" s="14"/>
      <c r="E9" s="14"/>
      <c r="F9" s="14"/>
      <c r="G9" s="21"/>
      <c r="H9" s="15">
        <f t="shared" si="2"/>
        <v>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>
      <c r="A10" s="17"/>
      <c r="B10" s="13">
        <f t="shared" si="1"/>
        <v>43716</v>
      </c>
      <c r="C10" s="14"/>
      <c r="D10" s="14"/>
      <c r="E10" s="14"/>
      <c r="F10" s="14"/>
      <c r="G10" s="19"/>
      <c r="H10" s="15">
        <f t="shared" si="2"/>
        <v>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>
      <c r="A11" s="17"/>
      <c r="B11" s="13">
        <f t="shared" si="1"/>
        <v>43717</v>
      </c>
      <c r="C11" s="14"/>
      <c r="D11" s="14"/>
      <c r="E11" s="14"/>
      <c r="F11" s="14"/>
      <c r="G11" s="15"/>
      <c r="H11" s="15">
        <f t="shared" si="2"/>
        <v>0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>
      <c r="A12" s="17"/>
      <c r="B12" s="13">
        <f t="shared" si="1"/>
        <v>43718</v>
      </c>
      <c r="C12" s="14"/>
      <c r="D12" s="14"/>
      <c r="E12" s="14"/>
      <c r="F12" s="14"/>
      <c r="G12" s="21"/>
      <c r="H12" s="15">
        <f t="shared" si="2"/>
        <v>0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>
      <c r="A13" s="17"/>
      <c r="B13" s="13">
        <f t="shared" si="1"/>
        <v>43719</v>
      </c>
      <c r="C13" s="14"/>
      <c r="D13" s="14"/>
      <c r="E13" s="14"/>
      <c r="F13" s="14"/>
      <c r="G13" s="15"/>
      <c r="H13" s="15">
        <f t="shared" si="2"/>
        <v>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>
      <c r="A14" s="17"/>
      <c r="B14" s="13">
        <f t="shared" si="1"/>
        <v>43720</v>
      </c>
      <c r="C14" s="14"/>
      <c r="D14" s="14"/>
      <c r="E14" s="14"/>
      <c r="F14" s="14"/>
      <c r="G14" s="21"/>
      <c r="H14" s="15">
        <f t="shared" si="2"/>
        <v>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>
      <c r="A15" s="17"/>
      <c r="B15" s="13">
        <f t="shared" si="1"/>
        <v>43721</v>
      </c>
      <c r="C15" s="14"/>
      <c r="D15" s="14"/>
      <c r="E15" s="14"/>
      <c r="F15" s="14"/>
      <c r="G15" s="21"/>
      <c r="H15" s="15">
        <f t="shared" si="2"/>
        <v>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>
      <c r="A16" s="17"/>
      <c r="B16" s="13">
        <f t="shared" si="1"/>
        <v>43722</v>
      </c>
      <c r="C16" s="14"/>
      <c r="D16" s="14"/>
      <c r="E16" s="14"/>
      <c r="F16" s="14"/>
      <c r="G16" s="21"/>
      <c r="H16" s="15">
        <f t="shared" si="2"/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>
      <c r="A17" s="17"/>
      <c r="B17" s="13">
        <f t="shared" si="1"/>
        <v>43723</v>
      </c>
      <c r="C17" s="22"/>
      <c r="D17" s="22"/>
      <c r="E17" s="22"/>
      <c r="F17" s="22"/>
      <c r="G17" s="21"/>
      <c r="H17" s="15">
        <f t="shared" si="2"/>
        <v>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>
      <c r="A18" s="17"/>
      <c r="B18" s="13">
        <f t="shared" si="1"/>
        <v>43724</v>
      </c>
      <c r="C18" s="14"/>
      <c r="D18" s="14"/>
      <c r="E18" s="14"/>
      <c r="F18" s="14"/>
      <c r="G18" s="15"/>
      <c r="H18" s="15">
        <f t="shared" si="2"/>
        <v>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>
      <c r="A19" s="17"/>
      <c r="B19" s="13">
        <f t="shared" si="1"/>
        <v>43725</v>
      </c>
      <c r="C19" s="14"/>
      <c r="D19" s="14"/>
      <c r="E19" s="14"/>
      <c r="F19" s="14"/>
      <c r="G19" s="21"/>
      <c r="H19" s="15">
        <f t="shared" si="2"/>
        <v>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>
      <c r="A20" s="17"/>
      <c r="B20" s="13">
        <f t="shared" si="1"/>
        <v>43726</v>
      </c>
      <c r="C20" s="14"/>
      <c r="D20" s="14"/>
      <c r="E20" s="14"/>
      <c r="F20" s="14"/>
      <c r="G20" s="15"/>
      <c r="H20" s="15">
        <f t="shared" si="2"/>
        <v>0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>
      <c r="A21" s="17"/>
      <c r="B21" s="13">
        <f t="shared" si="1"/>
        <v>43727</v>
      </c>
      <c r="C21" s="14"/>
      <c r="D21" s="14"/>
      <c r="E21" s="14"/>
      <c r="F21" s="14"/>
      <c r="G21" s="21"/>
      <c r="H21" s="15">
        <f t="shared" si="2"/>
        <v>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>
      <c r="A22" s="17"/>
      <c r="B22" s="13">
        <f t="shared" si="1"/>
        <v>43728</v>
      </c>
      <c r="C22" s="14"/>
      <c r="D22" s="14"/>
      <c r="E22" s="14"/>
      <c r="F22" s="14"/>
      <c r="G22" s="15"/>
      <c r="H22" s="15">
        <f t="shared" si="2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>
      <c r="A23" s="17"/>
      <c r="B23" s="13">
        <f t="shared" si="1"/>
        <v>43729</v>
      </c>
      <c r="C23" s="14"/>
      <c r="D23" s="14"/>
      <c r="E23" s="14"/>
      <c r="F23" s="14"/>
      <c r="G23" s="21"/>
      <c r="H23" s="15">
        <f t="shared" si="2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>
      <c r="A24" s="17"/>
      <c r="B24" s="13">
        <f t="shared" si="1"/>
        <v>43730</v>
      </c>
      <c r="C24" s="22"/>
      <c r="D24" s="22"/>
      <c r="E24" s="22"/>
      <c r="F24" s="22"/>
      <c r="G24" s="15"/>
      <c r="H24" s="15">
        <f t="shared" si="2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>
      <c r="A25" s="17"/>
      <c r="B25" s="13">
        <f t="shared" si="1"/>
        <v>43731</v>
      </c>
      <c r="C25" s="14"/>
      <c r="D25" s="14"/>
      <c r="E25" s="14"/>
      <c r="F25" s="14"/>
      <c r="G25" s="15"/>
      <c r="H25" s="15">
        <f t="shared" si="2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>
      <c r="A26" s="17"/>
      <c r="B26" s="13">
        <f t="shared" si="1"/>
        <v>43732</v>
      </c>
      <c r="C26" s="14"/>
      <c r="D26" s="14"/>
      <c r="E26" s="14"/>
      <c r="F26" s="14"/>
      <c r="G26" s="15"/>
      <c r="H26" s="15">
        <f t="shared" si="2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>
      <c r="A27" s="17"/>
      <c r="B27" s="13">
        <f t="shared" si="1"/>
        <v>43733</v>
      </c>
      <c r="C27" s="14"/>
      <c r="D27" s="14"/>
      <c r="E27" s="14"/>
      <c r="F27" s="14"/>
      <c r="G27" s="15"/>
      <c r="H27" s="15">
        <f t="shared" si="2"/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>
      <c r="A28" s="17"/>
      <c r="B28" s="13">
        <f t="shared" si="1"/>
        <v>43734</v>
      </c>
      <c r="C28" s="14"/>
      <c r="D28" s="14"/>
      <c r="E28" s="14"/>
      <c r="F28" s="14"/>
      <c r="G28" s="21"/>
      <c r="H28" s="15">
        <f t="shared" si="2"/>
        <v>0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>
      <c r="A29" s="17"/>
      <c r="B29" s="13">
        <f t="shared" si="1"/>
        <v>43735</v>
      </c>
      <c r="C29" s="14"/>
      <c r="D29" s="14"/>
      <c r="E29" s="14"/>
      <c r="F29" s="14"/>
      <c r="G29" s="15"/>
      <c r="H29" s="15">
        <f t="shared" si="2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>
      <c r="A30" s="17"/>
      <c r="B30" s="13">
        <f t="shared" si="1"/>
        <v>43736</v>
      </c>
      <c r="C30" s="14"/>
      <c r="D30" s="14"/>
      <c r="E30" s="14"/>
      <c r="F30" s="14"/>
      <c r="G30" s="21"/>
      <c r="H30" s="15">
        <f t="shared" si="2"/>
        <v>0</v>
      </c>
      <c r="K30" s="23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>
      <c r="A31" s="17"/>
      <c r="B31" s="13">
        <f t="shared" si="1"/>
        <v>43737</v>
      </c>
      <c r="C31" s="14"/>
      <c r="D31" s="14"/>
      <c r="E31" s="22"/>
      <c r="F31" s="22"/>
      <c r="G31" s="15"/>
      <c r="H31" s="15">
        <f t="shared" si="2"/>
        <v>0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>
      <c r="A32" s="24"/>
      <c r="B32" s="13">
        <f t="shared" si="1"/>
        <v>43738</v>
      </c>
      <c r="C32" s="14"/>
      <c r="D32" s="14"/>
      <c r="E32" s="14"/>
      <c r="F32" s="14"/>
      <c r="G32" s="15"/>
      <c r="H32" s="15">
        <f t="shared" si="2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>
      <c r="A33" s="12">
        <v>45566.0</v>
      </c>
      <c r="B33" s="13">
        <f t="shared" si="1"/>
        <v>43739</v>
      </c>
      <c r="C33" s="14"/>
      <c r="D33" s="14"/>
      <c r="E33" s="14"/>
      <c r="F33" s="14"/>
      <c r="G33" s="15"/>
      <c r="H33" s="15">
        <f t="shared" si="2"/>
        <v>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>
      <c r="A34" s="17"/>
      <c r="B34" s="13">
        <f t="shared" si="1"/>
        <v>43740</v>
      </c>
      <c r="C34" s="14"/>
      <c r="D34" s="14"/>
      <c r="E34" s="14"/>
      <c r="F34" s="14"/>
      <c r="G34" s="15"/>
      <c r="H34" s="15">
        <f t="shared" si="2"/>
        <v>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>
      <c r="A35" s="17"/>
      <c r="B35" s="13">
        <f t="shared" si="1"/>
        <v>43741</v>
      </c>
      <c r="C35" s="14"/>
      <c r="D35" s="14"/>
      <c r="E35" s="14"/>
      <c r="F35" s="14"/>
      <c r="G35" s="15"/>
      <c r="H35" s="15">
        <f t="shared" si="2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>
      <c r="A36" s="17"/>
      <c r="B36" s="13">
        <f t="shared" si="1"/>
        <v>43742</v>
      </c>
      <c r="C36" s="14"/>
      <c r="D36" s="14"/>
      <c r="E36" s="14"/>
      <c r="F36" s="14"/>
      <c r="G36" s="15"/>
      <c r="H36" s="15">
        <f t="shared" si="2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>
      <c r="A37" s="17"/>
      <c r="B37" s="13">
        <f t="shared" si="1"/>
        <v>43743</v>
      </c>
      <c r="C37" s="14"/>
      <c r="D37" s="14"/>
      <c r="E37" s="14"/>
      <c r="F37" s="14"/>
      <c r="G37" s="15"/>
      <c r="H37" s="15">
        <f t="shared" si="2"/>
        <v>0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>
      <c r="A38" s="17"/>
      <c r="B38" s="13">
        <f t="shared" si="1"/>
        <v>43744</v>
      </c>
      <c r="C38" s="14"/>
      <c r="D38" s="14"/>
      <c r="E38" s="14"/>
      <c r="F38" s="14"/>
      <c r="G38" s="15"/>
      <c r="H38" s="15">
        <f t="shared" si="2"/>
        <v>0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>
      <c r="A39" s="17"/>
      <c r="B39" s="13">
        <f t="shared" si="1"/>
        <v>43745</v>
      </c>
      <c r="C39" s="14"/>
      <c r="D39" s="14"/>
      <c r="E39" s="14"/>
      <c r="F39" s="14"/>
      <c r="G39" s="15"/>
      <c r="H39" s="15">
        <f t="shared" si="2"/>
        <v>0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>
      <c r="A40" s="17"/>
      <c r="B40" s="13">
        <f t="shared" si="1"/>
        <v>43746</v>
      </c>
      <c r="C40" s="14"/>
      <c r="D40" s="14"/>
      <c r="E40" s="14"/>
      <c r="F40" s="14"/>
      <c r="G40" s="15"/>
      <c r="H40" s="15">
        <f t="shared" si="2"/>
        <v>0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>
      <c r="A41" s="17"/>
      <c r="B41" s="13">
        <f t="shared" si="1"/>
        <v>43747</v>
      </c>
      <c r="C41" s="14"/>
      <c r="D41" s="14"/>
      <c r="E41" s="14"/>
      <c r="F41" s="14"/>
      <c r="G41" s="15"/>
      <c r="H41" s="15">
        <f t="shared" si="2"/>
        <v>0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>
      <c r="A42" s="17"/>
      <c r="B42" s="13">
        <f t="shared" si="1"/>
        <v>43748</v>
      </c>
      <c r="C42" s="14"/>
      <c r="D42" s="14"/>
      <c r="E42" s="14"/>
      <c r="F42" s="14"/>
      <c r="G42" s="15"/>
      <c r="H42" s="15">
        <f t="shared" si="2"/>
        <v>0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>
      <c r="A43" s="17"/>
      <c r="B43" s="13">
        <f t="shared" si="1"/>
        <v>43749</v>
      </c>
      <c r="C43" s="14"/>
      <c r="D43" s="14"/>
      <c r="E43" s="14"/>
      <c r="F43" s="14"/>
      <c r="G43" s="19"/>
      <c r="H43" s="15">
        <f t="shared" si="2"/>
        <v>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>
      <c r="A44" s="17"/>
      <c r="B44" s="13">
        <f t="shared" si="1"/>
        <v>43750</v>
      </c>
      <c r="C44" s="14"/>
      <c r="D44" s="14"/>
      <c r="E44" s="22"/>
      <c r="F44" s="22"/>
      <c r="G44" s="15"/>
      <c r="H44" s="15">
        <f t="shared" si="2"/>
        <v>0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>
      <c r="A45" s="17"/>
      <c r="B45" s="13">
        <f t="shared" si="1"/>
        <v>43751</v>
      </c>
      <c r="C45" s="22"/>
      <c r="D45" s="22"/>
      <c r="E45" s="22"/>
      <c r="F45" s="22"/>
      <c r="G45" s="21"/>
      <c r="H45" s="15">
        <f t="shared" si="2"/>
        <v>0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>
      <c r="A46" s="17"/>
      <c r="B46" s="13">
        <f t="shared" si="1"/>
        <v>43752</v>
      </c>
      <c r="C46" s="14"/>
      <c r="D46" s="14"/>
      <c r="E46" s="14"/>
      <c r="F46" s="14"/>
      <c r="G46" s="15"/>
      <c r="H46" s="15">
        <f t="shared" si="2"/>
        <v>0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>
      <c r="A47" s="17"/>
      <c r="B47" s="13">
        <f t="shared" si="1"/>
        <v>43753</v>
      </c>
      <c r="C47" s="14"/>
      <c r="D47" s="14"/>
      <c r="E47" s="14"/>
      <c r="F47" s="14"/>
      <c r="G47" s="15"/>
      <c r="H47" s="15">
        <f t="shared" si="2"/>
        <v>0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>
      <c r="A48" s="17"/>
      <c r="B48" s="13">
        <f t="shared" si="1"/>
        <v>43754</v>
      </c>
      <c r="C48" s="14"/>
      <c r="D48" s="19"/>
      <c r="E48" s="14"/>
      <c r="F48" s="14"/>
      <c r="G48" s="21"/>
      <c r="H48" s="15">
        <f t="shared" si="2"/>
        <v>0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>
      <c r="A49" s="17"/>
      <c r="B49" s="13">
        <f t="shared" si="1"/>
        <v>43755</v>
      </c>
      <c r="C49" s="14"/>
      <c r="D49" s="14"/>
      <c r="E49" s="14"/>
      <c r="F49" s="14"/>
      <c r="G49" s="15"/>
      <c r="H49" s="15">
        <f t="shared" si="2"/>
        <v>0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>
      <c r="A50" s="17"/>
      <c r="B50" s="13">
        <f t="shared" si="1"/>
        <v>43756</v>
      </c>
      <c r="C50" s="14"/>
      <c r="D50" s="14"/>
      <c r="E50" s="14"/>
      <c r="F50" s="14"/>
      <c r="G50" s="15"/>
      <c r="H50" s="15">
        <f t="shared" si="2"/>
        <v>0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>
      <c r="A51" s="17"/>
      <c r="B51" s="13">
        <f t="shared" si="1"/>
        <v>43757</v>
      </c>
      <c r="C51" s="14"/>
      <c r="D51" s="14"/>
      <c r="E51" s="14"/>
      <c r="F51" s="14"/>
      <c r="G51" s="15"/>
      <c r="H51" s="15">
        <f t="shared" si="2"/>
        <v>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>
      <c r="A52" s="17"/>
      <c r="B52" s="13">
        <f t="shared" si="1"/>
        <v>43758</v>
      </c>
      <c r="C52" s="14"/>
      <c r="D52" s="14"/>
      <c r="E52" s="14"/>
      <c r="F52" s="14"/>
      <c r="G52" s="15"/>
      <c r="H52" s="15">
        <f t="shared" si="2"/>
        <v>0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>
      <c r="A53" s="17"/>
      <c r="B53" s="13">
        <f t="shared" si="1"/>
        <v>43759</v>
      </c>
      <c r="C53" s="14"/>
      <c r="D53" s="14"/>
      <c r="E53" s="14"/>
      <c r="F53" s="14"/>
      <c r="G53" s="15"/>
      <c r="H53" s="15">
        <f t="shared" si="2"/>
        <v>0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>
      <c r="A54" s="17"/>
      <c r="B54" s="13">
        <f t="shared" si="1"/>
        <v>43760</v>
      </c>
      <c r="C54" s="14"/>
      <c r="D54" s="14"/>
      <c r="E54" s="14"/>
      <c r="F54" s="14"/>
      <c r="G54" s="15"/>
      <c r="H54" s="15">
        <f t="shared" si="2"/>
        <v>0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>
      <c r="A55" s="17"/>
      <c r="B55" s="13">
        <f t="shared" si="1"/>
        <v>43761</v>
      </c>
      <c r="C55" s="14"/>
      <c r="D55" s="14"/>
      <c r="E55" s="14"/>
      <c r="F55" s="14"/>
      <c r="G55" s="15"/>
      <c r="H55" s="15">
        <f t="shared" si="2"/>
        <v>0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>
      <c r="A56" s="17"/>
      <c r="B56" s="13">
        <f t="shared" si="1"/>
        <v>43762</v>
      </c>
      <c r="C56" s="14"/>
      <c r="D56" s="14"/>
      <c r="E56" s="14"/>
      <c r="F56" s="14"/>
      <c r="G56" s="15"/>
      <c r="H56" s="15">
        <f t="shared" si="2"/>
        <v>0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>
      <c r="A57" s="17"/>
      <c r="B57" s="13">
        <f t="shared" si="1"/>
        <v>43763</v>
      </c>
      <c r="C57" s="14"/>
      <c r="D57" s="14"/>
      <c r="E57" s="25"/>
      <c r="F57" s="14"/>
      <c r="G57" s="15"/>
      <c r="H57" s="15">
        <f t="shared" si="2"/>
        <v>0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>
      <c r="A58" s="17"/>
      <c r="B58" s="13">
        <f t="shared" si="1"/>
        <v>43764</v>
      </c>
      <c r="C58" s="14"/>
      <c r="D58" s="14"/>
      <c r="E58" s="14"/>
      <c r="F58" s="14"/>
      <c r="G58" s="21"/>
      <c r="H58" s="15">
        <f t="shared" si="2"/>
        <v>0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>
      <c r="A59" s="17"/>
      <c r="B59" s="13">
        <f t="shared" si="1"/>
        <v>43765</v>
      </c>
      <c r="C59" s="22"/>
      <c r="D59" s="22"/>
      <c r="E59" s="22"/>
      <c r="F59" s="22"/>
      <c r="G59" s="21"/>
      <c r="H59" s="15">
        <f t="shared" si="2"/>
        <v>0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>
      <c r="A60" s="17"/>
      <c r="B60" s="13">
        <f t="shared" si="1"/>
        <v>43766</v>
      </c>
      <c r="C60" s="14"/>
      <c r="D60" s="14"/>
      <c r="E60" s="14"/>
      <c r="F60" s="14"/>
      <c r="G60" s="15"/>
      <c r="H60" s="15">
        <f t="shared" si="2"/>
        <v>0</v>
      </c>
      <c r="K60" s="2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>
      <c r="A61" s="17"/>
      <c r="B61" s="13">
        <f t="shared" si="1"/>
        <v>43767</v>
      </c>
      <c r="C61" s="14"/>
      <c r="D61" s="14"/>
      <c r="E61" s="14"/>
      <c r="F61" s="14"/>
      <c r="G61" s="21"/>
      <c r="H61" s="15">
        <f t="shared" si="2"/>
        <v>0</v>
      </c>
      <c r="K61" s="2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>
      <c r="A62" s="17"/>
      <c r="B62" s="13">
        <f t="shared" si="1"/>
        <v>43768</v>
      </c>
      <c r="C62" s="14"/>
      <c r="D62" s="14"/>
      <c r="E62" s="14"/>
      <c r="F62" s="14"/>
      <c r="G62" s="15"/>
      <c r="H62" s="15">
        <f t="shared" si="2"/>
        <v>0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>
      <c r="A63" s="24"/>
      <c r="B63" s="13">
        <f t="shared" si="1"/>
        <v>43769</v>
      </c>
      <c r="C63" s="14"/>
      <c r="D63" s="14"/>
      <c r="E63" s="14"/>
      <c r="F63" s="14"/>
      <c r="G63" s="19"/>
      <c r="H63" s="15">
        <f t="shared" si="2"/>
        <v>0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>
      <c r="A64" s="12">
        <v>45597.0</v>
      </c>
      <c r="B64" s="13">
        <f t="shared" si="1"/>
        <v>43770</v>
      </c>
      <c r="C64" s="22"/>
      <c r="D64" s="22"/>
      <c r="E64" s="22"/>
      <c r="F64" s="22"/>
      <c r="G64" s="21"/>
      <c r="H64" s="15">
        <f t="shared" si="2"/>
        <v>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>
      <c r="A65" s="17"/>
      <c r="B65" s="13">
        <f t="shared" si="1"/>
        <v>43771</v>
      </c>
      <c r="C65" s="14"/>
      <c r="D65" s="14"/>
      <c r="E65" s="14"/>
      <c r="F65" s="14"/>
      <c r="G65" s="21"/>
      <c r="H65" s="15">
        <f t="shared" si="2"/>
        <v>0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>
      <c r="A66" s="17"/>
      <c r="B66" s="13">
        <f t="shared" si="1"/>
        <v>43772</v>
      </c>
      <c r="C66" s="22"/>
      <c r="D66" s="22"/>
      <c r="E66" s="22"/>
      <c r="F66" s="22"/>
      <c r="G66" s="15"/>
      <c r="H66" s="15">
        <f t="shared" si="2"/>
        <v>0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>
      <c r="A67" s="17"/>
      <c r="B67" s="13">
        <f t="shared" si="1"/>
        <v>43773</v>
      </c>
      <c r="C67" s="14"/>
      <c r="D67" s="14"/>
      <c r="E67" s="14"/>
      <c r="F67" s="14"/>
      <c r="G67" s="19"/>
      <c r="H67" s="15">
        <f t="shared" si="2"/>
        <v>0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>
      <c r="A68" s="17"/>
      <c r="B68" s="13">
        <f t="shared" si="1"/>
        <v>43774</v>
      </c>
      <c r="C68" s="14"/>
      <c r="D68" s="14"/>
      <c r="E68" s="14"/>
      <c r="F68" s="14"/>
      <c r="G68" s="21"/>
      <c r="H68" s="15">
        <f t="shared" si="2"/>
        <v>0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>
      <c r="A69" s="17"/>
      <c r="B69" s="13">
        <f t="shared" si="1"/>
        <v>43775</v>
      </c>
      <c r="C69" s="14"/>
      <c r="D69" s="14"/>
      <c r="E69" s="14"/>
      <c r="F69" s="14"/>
      <c r="G69" s="15"/>
      <c r="H69" s="15">
        <f t="shared" si="2"/>
        <v>0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>
      <c r="A70" s="17"/>
      <c r="B70" s="13">
        <f t="shared" si="1"/>
        <v>43776</v>
      </c>
      <c r="C70" s="14"/>
      <c r="D70" s="14"/>
      <c r="E70" s="14"/>
      <c r="F70" s="14"/>
      <c r="G70" s="15"/>
      <c r="H70" s="15">
        <f t="shared" si="2"/>
        <v>0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>
      <c r="A71" s="17"/>
      <c r="B71" s="13">
        <f t="shared" si="1"/>
        <v>43777</v>
      </c>
      <c r="C71" s="14"/>
      <c r="D71" s="14"/>
      <c r="E71" s="14"/>
      <c r="F71" s="14"/>
      <c r="G71" s="15"/>
      <c r="H71" s="15">
        <f t="shared" si="2"/>
        <v>0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>
      <c r="A72" s="17"/>
      <c r="B72" s="13">
        <f t="shared" si="1"/>
        <v>43778</v>
      </c>
      <c r="C72" s="14"/>
      <c r="D72" s="14"/>
      <c r="E72" s="14"/>
      <c r="F72" s="14"/>
      <c r="G72" s="15"/>
      <c r="H72" s="15">
        <f t="shared" si="2"/>
        <v>0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>
      <c r="A73" s="17"/>
      <c r="B73" s="13">
        <f t="shared" si="1"/>
        <v>43779</v>
      </c>
      <c r="C73" s="22"/>
      <c r="D73" s="22"/>
      <c r="E73" s="22"/>
      <c r="F73" s="22"/>
      <c r="G73" s="15"/>
      <c r="H73" s="15">
        <f t="shared" si="2"/>
        <v>0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>
      <c r="A74" s="17"/>
      <c r="B74" s="13">
        <f t="shared" si="1"/>
        <v>43780</v>
      </c>
      <c r="C74" s="22"/>
      <c r="D74" s="22"/>
      <c r="E74" s="22"/>
      <c r="F74" s="22"/>
      <c r="G74" s="15"/>
      <c r="H74" s="15">
        <f t="shared" si="2"/>
        <v>0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>
      <c r="A75" s="17"/>
      <c r="B75" s="13">
        <f t="shared" si="1"/>
        <v>43781</v>
      </c>
      <c r="C75" s="14"/>
      <c r="D75" s="14"/>
      <c r="E75" s="14"/>
      <c r="F75" s="14"/>
      <c r="G75" s="15"/>
      <c r="H75" s="15">
        <f t="shared" si="2"/>
        <v>0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>
      <c r="A76" s="17"/>
      <c r="B76" s="13">
        <f t="shared" si="1"/>
        <v>43782</v>
      </c>
      <c r="C76" s="14"/>
      <c r="D76" s="14"/>
      <c r="E76" s="14"/>
      <c r="F76" s="14"/>
      <c r="G76" s="15"/>
      <c r="H76" s="15">
        <f t="shared" si="2"/>
        <v>0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>
      <c r="A77" s="17"/>
      <c r="B77" s="13">
        <f t="shared" si="1"/>
        <v>43783</v>
      </c>
      <c r="C77" s="14"/>
      <c r="D77" s="14"/>
      <c r="E77" s="14"/>
      <c r="F77" s="14"/>
      <c r="G77" s="15"/>
      <c r="H77" s="15">
        <f t="shared" si="2"/>
        <v>0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>
      <c r="A78" s="17"/>
      <c r="B78" s="13">
        <f t="shared" si="1"/>
        <v>43784</v>
      </c>
      <c r="C78" s="14"/>
      <c r="D78" s="14"/>
      <c r="E78" s="14"/>
      <c r="F78" s="14"/>
      <c r="G78" s="15"/>
      <c r="H78" s="15">
        <f t="shared" si="2"/>
        <v>0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>
      <c r="A79" s="17"/>
      <c r="B79" s="13">
        <f t="shared" si="1"/>
        <v>43785</v>
      </c>
      <c r="C79" s="14"/>
      <c r="D79" s="14"/>
      <c r="E79" s="22"/>
      <c r="F79" s="22"/>
      <c r="G79" s="15"/>
      <c r="H79" s="15">
        <f t="shared" si="2"/>
        <v>0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>
      <c r="A80" s="17"/>
      <c r="B80" s="13">
        <f t="shared" si="1"/>
        <v>43786</v>
      </c>
      <c r="C80" s="22"/>
      <c r="D80" s="22"/>
      <c r="E80" s="22"/>
      <c r="F80" s="22"/>
      <c r="G80" s="21"/>
      <c r="H80" s="15">
        <f t="shared" si="2"/>
        <v>0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>
      <c r="A81" s="17"/>
      <c r="B81" s="13">
        <f t="shared" si="1"/>
        <v>43787</v>
      </c>
      <c r="C81" s="14"/>
      <c r="D81" s="14"/>
      <c r="E81" s="14"/>
      <c r="F81" s="14"/>
      <c r="G81" s="15"/>
      <c r="H81" s="15">
        <f t="shared" si="2"/>
        <v>0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>
      <c r="A82" s="17"/>
      <c r="B82" s="13">
        <f t="shared" si="1"/>
        <v>43788</v>
      </c>
      <c r="C82" s="14"/>
      <c r="D82" s="14"/>
      <c r="E82" s="14"/>
      <c r="F82" s="14"/>
      <c r="G82" s="15"/>
      <c r="H82" s="15">
        <f t="shared" si="2"/>
        <v>0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>
      <c r="A83" s="17"/>
      <c r="B83" s="13">
        <f t="shared" si="1"/>
        <v>43789</v>
      </c>
      <c r="C83" s="19"/>
      <c r="D83" s="14"/>
      <c r="E83" s="14"/>
      <c r="F83" s="14"/>
      <c r="G83" s="15"/>
      <c r="H83" s="15">
        <f t="shared" si="2"/>
        <v>0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>
      <c r="A84" s="17"/>
      <c r="B84" s="13">
        <f t="shared" si="1"/>
        <v>43790</v>
      </c>
      <c r="C84" s="14"/>
      <c r="D84" s="14"/>
      <c r="E84" s="14"/>
      <c r="F84" s="14"/>
      <c r="G84" s="15"/>
      <c r="H84" s="15">
        <f t="shared" si="2"/>
        <v>0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>
      <c r="A85" s="17"/>
      <c r="B85" s="13">
        <f t="shared" si="1"/>
        <v>43791</v>
      </c>
      <c r="C85" s="14"/>
      <c r="D85" s="14"/>
      <c r="E85" s="14"/>
      <c r="F85" s="14"/>
      <c r="G85" s="15"/>
      <c r="H85" s="15">
        <f t="shared" si="2"/>
        <v>0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>
      <c r="A86" s="17"/>
      <c r="B86" s="13">
        <f t="shared" si="1"/>
        <v>43792</v>
      </c>
      <c r="C86" s="14"/>
      <c r="D86" s="14"/>
      <c r="E86" s="14"/>
      <c r="F86" s="14"/>
      <c r="G86" s="21"/>
      <c r="H86" s="15">
        <f t="shared" si="2"/>
        <v>0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>
      <c r="A87" s="17"/>
      <c r="B87" s="13">
        <f t="shared" si="1"/>
        <v>43793</v>
      </c>
      <c r="C87" s="22"/>
      <c r="D87" s="22"/>
      <c r="E87" s="22"/>
      <c r="F87" s="22"/>
      <c r="G87" s="21"/>
      <c r="H87" s="15">
        <f t="shared" si="2"/>
        <v>0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>
      <c r="A88" s="17"/>
      <c r="B88" s="13">
        <f t="shared" si="1"/>
        <v>43794</v>
      </c>
      <c r="C88" s="14"/>
      <c r="D88" s="14"/>
      <c r="E88" s="14"/>
      <c r="F88" s="14"/>
      <c r="G88" s="15"/>
      <c r="H88" s="15">
        <f t="shared" si="2"/>
        <v>0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>
      <c r="A89" s="17"/>
      <c r="B89" s="13">
        <f t="shared" si="1"/>
        <v>43795</v>
      </c>
      <c r="C89" s="14"/>
      <c r="D89" s="14"/>
      <c r="E89" s="14"/>
      <c r="F89" s="14"/>
      <c r="G89" s="15"/>
      <c r="H89" s="15">
        <f t="shared" si="2"/>
        <v>0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>
      <c r="A90" s="17"/>
      <c r="B90" s="13">
        <f t="shared" si="1"/>
        <v>43796</v>
      </c>
      <c r="C90" s="14"/>
      <c r="D90" s="14"/>
      <c r="E90" s="14"/>
      <c r="F90" s="14"/>
      <c r="G90" s="15"/>
      <c r="H90" s="15">
        <f t="shared" si="2"/>
        <v>0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>
      <c r="A91" s="17"/>
      <c r="B91" s="13">
        <f t="shared" si="1"/>
        <v>43797</v>
      </c>
      <c r="C91" s="14"/>
      <c r="D91" s="14"/>
      <c r="E91" s="14"/>
      <c r="F91" s="14"/>
      <c r="G91" s="21"/>
      <c r="H91" s="15">
        <f t="shared" si="2"/>
        <v>0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>
      <c r="A92" s="17"/>
      <c r="B92" s="13">
        <f t="shared" si="1"/>
        <v>43798</v>
      </c>
      <c r="C92" s="14"/>
      <c r="D92" s="14"/>
      <c r="E92" s="19"/>
      <c r="F92" s="19"/>
      <c r="G92" s="21"/>
      <c r="H92" s="15">
        <f t="shared" si="2"/>
        <v>0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>
      <c r="A93" s="24"/>
      <c r="B93" s="13">
        <f t="shared" si="1"/>
        <v>43799</v>
      </c>
      <c r="C93" s="14"/>
      <c r="D93" s="14"/>
      <c r="E93" s="14"/>
      <c r="F93" s="14"/>
      <c r="G93" s="15"/>
      <c r="H93" s="15">
        <f t="shared" si="2"/>
        <v>0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>
      <c r="A94" s="12">
        <v>45627.0</v>
      </c>
      <c r="B94" s="13">
        <f t="shared" si="1"/>
        <v>43800</v>
      </c>
      <c r="C94" s="22"/>
      <c r="D94" s="22"/>
      <c r="E94" s="22"/>
      <c r="F94" s="22"/>
      <c r="G94" s="21"/>
      <c r="H94" s="15">
        <f t="shared" si="2"/>
        <v>0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>
      <c r="A95" s="17"/>
      <c r="B95" s="13">
        <f t="shared" si="1"/>
        <v>43801</v>
      </c>
      <c r="C95" s="14"/>
      <c r="D95" s="14"/>
      <c r="E95" s="14"/>
      <c r="F95" s="14"/>
      <c r="G95" s="15"/>
      <c r="H95" s="15">
        <f t="shared" si="2"/>
        <v>0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>
      <c r="A96" s="17"/>
      <c r="B96" s="13">
        <f t="shared" si="1"/>
        <v>43802</v>
      </c>
      <c r="C96" s="14"/>
      <c r="D96" s="14"/>
      <c r="E96" s="14"/>
      <c r="F96" s="14"/>
      <c r="G96" s="15"/>
      <c r="H96" s="15">
        <f t="shared" si="2"/>
        <v>0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>
      <c r="A97" s="17"/>
      <c r="B97" s="13">
        <f t="shared" si="1"/>
        <v>43803</v>
      </c>
      <c r="C97" s="14"/>
      <c r="D97" s="14"/>
      <c r="E97" s="14"/>
      <c r="F97" s="14"/>
      <c r="G97" s="15"/>
      <c r="H97" s="15">
        <f t="shared" si="2"/>
        <v>0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>
      <c r="A98" s="17"/>
      <c r="B98" s="13">
        <f t="shared" si="1"/>
        <v>43804</v>
      </c>
      <c r="C98" s="14"/>
      <c r="D98" s="14"/>
      <c r="E98" s="14"/>
      <c r="F98" s="14"/>
      <c r="G98" s="15"/>
      <c r="H98" s="15">
        <f t="shared" si="2"/>
        <v>0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>
      <c r="A99" s="17"/>
      <c r="B99" s="13">
        <f t="shared" si="1"/>
        <v>43805</v>
      </c>
      <c r="C99" s="14"/>
      <c r="D99" s="14"/>
      <c r="E99" s="14"/>
      <c r="F99" s="14"/>
      <c r="G99" s="15"/>
      <c r="H99" s="15">
        <f t="shared" si="2"/>
        <v>0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>
      <c r="A100" s="17"/>
      <c r="B100" s="13">
        <f t="shared" si="1"/>
        <v>43806</v>
      </c>
      <c r="C100" s="14"/>
      <c r="D100" s="14"/>
      <c r="E100" s="14"/>
      <c r="F100" s="14"/>
      <c r="G100" s="21"/>
      <c r="H100" s="15">
        <f t="shared" si="2"/>
        <v>0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>
      <c r="A101" s="17"/>
      <c r="B101" s="13">
        <f t="shared" si="1"/>
        <v>43807</v>
      </c>
      <c r="C101" s="22"/>
      <c r="D101" s="22"/>
      <c r="E101" s="22"/>
      <c r="F101" s="22"/>
      <c r="G101" s="21"/>
      <c r="H101" s="15">
        <f t="shared" si="2"/>
        <v>0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>
      <c r="A102" s="17"/>
      <c r="B102" s="13">
        <f t="shared" si="1"/>
        <v>43808</v>
      </c>
      <c r="C102" s="14"/>
      <c r="D102" s="14"/>
      <c r="E102" s="14"/>
      <c r="F102" s="14"/>
      <c r="G102" s="15"/>
      <c r="H102" s="15">
        <f t="shared" si="2"/>
        <v>0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>
      <c r="A103" s="17"/>
      <c r="B103" s="13">
        <f t="shared" si="1"/>
        <v>43809</v>
      </c>
      <c r="C103" s="14"/>
      <c r="D103" s="14"/>
      <c r="E103" s="14"/>
      <c r="F103" s="14"/>
      <c r="G103" s="15"/>
      <c r="H103" s="15">
        <f t="shared" si="2"/>
        <v>0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>
      <c r="A104" s="17"/>
      <c r="B104" s="13">
        <f t="shared" si="1"/>
        <v>43810</v>
      </c>
      <c r="C104" s="14"/>
      <c r="D104" s="14"/>
      <c r="E104" s="14"/>
      <c r="F104" s="14"/>
      <c r="G104" s="15"/>
      <c r="H104" s="15">
        <f t="shared" si="2"/>
        <v>0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>
      <c r="A105" s="17"/>
      <c r="B105" s="13">
        <f t="shared" si="1"/>
        <v>43811</v>
      </c>
      <c r="C105" s="14"/>
      <c r="D105" s="14"/>
      <c r="E105" s="14"/>
      <c r="F105" s="14"/>
      <c r="G105" s="15"/>
      <c r="H105" s="15">
        <f t="shared" si="2"/>
        <v>0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>
      <c r="A106" s="17"/>
      <c r="B106" s="13">
        <f t="shared" si="1"/>
        <v>43812</v>
      </c>
      <c r="C106" s="14"/>
      <c r="D106" s="14"/>
      <c r="E106" s="14"/>
      <c r="F106" s="14"/>
      <c r="G106" s="15"/>
      <c r="H106" s="15">
        <f t="shared" si="2"/>
        <v>0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>
      <c r="A107" s="17"/>
      <c r="B107" s="13">
        <f t="shared" si="1"/>
        <v>43813</v>
      </c>
      <c r="C107" s="14"/>
      <c r="D107" s="14"/>
      <c r="E107" s="14"/>
      <c r="F107" s="14"/>
      <c r="G107" s="21"/>
      <c r="H107" s="15">
        <f t="shared" si="2"/>
        <v>0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>
      <c r="A108" s="17"/>
      <c r="B108" s="13">
        <f t="shared" si="1"/>
        <v>43814</v>
      </c>
      <c r="C108" s="22"/>
      <c r="D108" s="22"/>
      <c r="E108" s="14"/>
      <c r="F108" s="14"/>
      <c r="G108" s="21"/>
      <c r="H108" s="15">
        <f t="shared" si="2"/>
        <v>0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>
      <c r="A109" s="17"/>
      <c r="B109" s="13">
        <f t="shared" si="1"/>
        <v>43815</v>
      </c>
      <c r="C109" s="14"/>
      <c r="D109" s="14"/>
      <c r="E109" s="14"/>
      <c r="F109" s="14"/>
      <c r="G109" s="15"/>
      <c r="H109" s="15">
        <f t="shared" si="2"/>
        <v>0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>
      <c r="A110" s="17"/>
      <c r="B110" s="13">
        <f t="shared" si="1"/>
        <v>43816</v>
      </c>
      <c r="C110" s="14"/>
      <c r="D110" s="14"/>
      <c r="E110" s="14"/>
      <c r="F110" s="14"/>
      <c r="G110" s="15"/>
      <c r="H110" s="15">
        <f t="shared" si="2"/>
        <v>0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>
      <c r="A111" s="17"/>
      <c r="B111" s="13">
        <f t="shared" si="1"/>
        <v>43817</v>
      </c>
      <c r="C111" s="14"/>
      <c r="D111" s="14"/>
      <c r="E111" s="14"/>
      <c r="F111" s="14"/>
      <c r="G111" s="15"/>
      <c r="H111" s="15">
        <f t="shared" si="2"/>
        <v>0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>
      <c r="A112" s="17"/>
      <c r="B112" s="13">
        <f t="shared" si="1"/>
        <v>43818</v>
      </c>
      <c r="C112" s="14"/>
      <c r="D112" s="14"/>
      <c r="E112" s="14"/>
      <c r="F112" s="14"/>
      <c r="G112" s="15"/>
      <c r="H112" s="15">
        <f t="shared" si="2"/>
        <v>0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>
      <c r="A113" s="17"/>
      <c r="B113" s="13">
        <f t="shared" si="1"/>
        <v>43819</v>
      </c>
      <c r="C113" s="22"/>
      <c r="D113" s="22"/>
      <c r="E113" s="14"/>
      <c r="F113" s="14"/>
      <c r="G113" s="15"/>
      <c r="H113" s="15">
        <f t="shared" si="2"/>
        <v>0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>
      <c r="A114" s="17"/>
      <c r="B114" s="13">
        <f t="shared" si="1"/>
        <v>43820</v>
      </c>
      <c r="C114" s="22"/>
      <c r="D114" s="22"/>
      <c r="E114" s="14"/>
      <c r="F114" s="14"/>
      <c r="G114" s="21"/>
      <c r="H114" s="15">
        <f t="shared" si="2"/>
        <v>0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>
      <c r="A115" s="17"/>
      <c r="B115" s="13">
        <f t="shared" si="1"/>
        <v>43821</v>
      </c>
      <c r="C115" s="14"/>
      <c r="D115" s="14"/>
      <c r="E115" s="14"/>
      <c r="F115" s="14"/>
      <c r="G115" s="15"/>
      <c r="H115" s="15">
        <f t="shared" si="2"/>
        <v>0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>
      <c r="A116" s="17"/>
      <c r="B116" s="13">
        <f t="shared" si="1"/>
        <v>43822</v>
      </c>
      <c r="C116" s="22"/>
      <c r="D116" s="22"/>
      <c r="E116" s="14"/>
      <c r="F116" s="14"/>
      <c r="G116" s="15"/>
      <c r="H116" s="15">
        <f t="shared" si="2"/>
        <v>0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>
      <c r="A117" s="17"/>
      <c r="B117" s="13">
        <f t="shared" si="1"/>
        <v>43823</v>
      </c>
      <c r="C117" s="22"/>
      <c r="D117" s="22"/>
      <c r="E117" s="14"/>
      <c r="F117" s="14"/>
      <c r="G117" s="21"/>
      <c r="H117" s="15">
        <f t="shared" si="2"/>
        <v>0</v>
      </c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>
      <c r="A118" s="17"/>
      <c r="B118" s="13">
        <f t="shared" si="1"/>
        <v>43824</v>
      </c>
      <c r="C118" s="22"/>
      <c r="D118" s="22"/>
      <c r="E118" s="22"/>
      <c r="F118" s="22"/>
      <c r="G118" s="21"/>
      <c r="H118" s="15">
        <f t="shared" si="2"/>
        <v>0</v>
      </c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>
      <c r="A119" s="17"/>
      <c r="B119" s="13">
        <f t="shared" si="1"/>
        <v>43825</v>
      </c>
      <c r="C119" s="14"/>
      <c r="D119" s="14"/>
      <c r="E119" s="14"/>
      <c r="F119" s="14"/>
      <c r="G119" s="15"/>
      <c r="H119" s="15">
        <f t="shared" si="2"/>
        <v>0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>
      <c r="A120" s="17"/>
      <c r="B120" s="13">
        <f t="shared" si="1"/>
        <v>43826</v>
      </c>
      <c r="C120" s="22"/>
      <c r="D120" s="22"/>
      <c r="E120" s="22"/>
      <c r="F120" s="22"/>
      <c r="G120" s="21"/>
      <c r="H120" s="15">
        <f t="shared" si="2"/>
        <v>0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>
      <c r="A121" s="17"/>
      <c r="B121" s="13">
        <f t="shared" si="1"/>
        <v>43827</v>
      </c>
      <c r="C121" s="14"/>
      <c r="D121" s="14"/>
      <c r="E121" s="22"/>
      <c r="F121" s="22"/>
      <c r="G121" s="15"/>
      <c r="H121" s="15">
        <f t="shared" si="2"/>
        <v>0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>
      <c r="A122" s="17"/>
      <c r="B122" s="13">
        <f t="shared" si="1"/>
        <v>43828</v>
      </c>
      <c r="C122" s="22"/>
      <c r="D122" s="22"/>
      <c r="E122" s="22"/>
      <c r="F122" s="22"/>
      <c r="G122" s="15"/>
      <c r="H122" s="15">
        <f t="shared" si="2"/>
        <v>0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>
      <c r="A123" s="17"/>
      <c r="B123" s="13">
        <f t="shared" si="1"/>
        <v>43829</v>
      </c>
      <c r="C123" s="22"/>
      <c r="D123" s="22"/>
      <c r="E123" s="14"/>
      <c r="F123" s="14"/>
      <c r="G123" s="21"/>
      <c r="H123" s="15">
        <f t="shared" si="2"/>
        <v>0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>
      <c r="A124" s="24"/>
      <c r="B124" s="13">
        <f t="shared" si="1"/>
        <v>43830</v>
      </c>
      <c r="C124" s="14"/>
      <c r="D124" s="14"/>
      <c r="E124" s="22"/>
      <c r="F124" s="22"/>
      <c r="G124" s="21"/>
      <c r="H124" s="15">
        <f t="shared" si="2"/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>
      <c r="A125" s="12">
        <v>45658.0</v>
      </c>
      <c r="B125" s="13">
        <f t="shared" si="1"/>
        <v>43831</v>
      </c>
      <c r="C125" s="14"/>
      <c r="D125" s="14"/>
      <c r="E125" s="14"/>
      <c r="F125" s="14"/>
      <c r="G125" s="21"/>
      <c r="H125" s="15">
        <f t="shared" si="2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>
      <c r="A126" s="17"/>
      <c r="B126" s="13">
        <f t="shared" si="1"/>
        <v>43832</v>
      </c>
      <c r="C126" s="14"/>
      <c r="D126" s="14"/>
      <c r="E126" s="14"/>
      <c r="F126" s="14"/>
      <c r="G126" s="15"/>
      <c r="H126" s="15">
        <f t="shared" si="2"/>
        <v>0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>
      <c r="A127" s="17"/>
      <c r="B127" s="13">
        <f t="shared" si="1"/>
        <v>43833</v>
      </c>
      <c r="C127" s="14"/>
      <c r="D127" s="14"/>
      <c r="E127" s="14"/>
      <c r="F127" s="14"/>
      <c r="G127" s="21"/>
      <c r="H127" s="15">
        <f t="shared" si="2"/>
        <v>0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>
      <c r="A128" s="17"/>
      <c r="B128" s="13">
        <f t="shared" si="1"/>
        <v>43834</v>
      </c>
      <c r="C128" s="22"/>
      <c r="D128" s="22"/>
      <c r="E128" s="22"/>
      <c r="F128" s="22"/>
      <c r="G128" s="21"/>
      <c r="H128" s="15">
        <f t="shared" si="2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>
      <c r="A129" s="17"/>
      <c r="B129" s="13">
        <f t="shared" si="1"/>
        <v>43835</v>
      </c>
      <c r="C129" s="14"/>
      <c r="D129" s="14"/>
      <c r="E129" s="14"/>
      <c r="F129" s="14"/>
      <c r="G129" s="19"/>
      <c r="H129" s="15">
        <f t="shared" si="2"/>
        <v>0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>
      <c r="A130" s="17"/>
      <c r="B130" s="13">
        <f t="shared" si="1"/>
        <v>43836</v>
      </c>
      <c r="C130" s="14"/>
      <c r="D130" s="14"/>
      <c r="E130" s="14"/>
      <c r="F130" s="14"/>
      <c r="G130" s="15"/>
      <c r="H130" s="15">
        <f t="shared" si="2"/>
        <v>0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>
      <c r="A131" s="17"/>
      <c r="B131" s="13">
        <f t="shared" si="1"/>
        <v>43837</v>
      </c>
      <c r="C131" s="14"/>
      <c r="D131" s="14"/>
      <c r="E131" s="14"/>
      <c r="F131" s="19"/>
      <c r="G131" s="15"/>
      <c r="H131" s="15">
        <f t="shared" si="2"/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>
      <c r="A132" s="17"/>
      <c r="B132" s="13">
        <f t="shared" si="1"/>
        <v>43838</v>
      </c>
      <c r="C132" s="14"/>
      <c r="D132" s="14"/>
      <c r="E132" s="14"/>
      <c r="F132" s="14"/>
      <c r="G132" s="15"/>
      <c r="H132" s="15">
        <f t="shared" si="2"/>
        <v>0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>
      <c r="A133" s="17"/>
      <c r="B133" s="13">
        <f t="shared" si="1"/>
        <v>43839</v>
      </c>
      <c r="C133" s="14"/>
      <c r="D133" s="14"/>
      <c r="E133" s="14"/>
      <c r="F133" s="14"/>
      <c r="G133" s="15"/>
      <c r="H133" s="15">
        <f t="shared" si="2"/>
        <v>0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>
      <c r="A134" s="17"/>
      <c r="B134" s="13">
        <f t="shared" si="1"/>
        <v>43840</v>
      </c>
      <c r="C134" s="14"/>
      <c r="D134" s="14"/>
      <c r="E134" s="14"/>
      <c r="F134" s="14"/>
      <c r="G134" s="21"/>
      <c r="H134" s="15">
        <f t="shared" si="2"/>
        <v>0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>
      <c r="A135" s="17"/>
      <c r="B135" s="13">
        <f t="shared" si="1"/>
        <v>43841</v>
      </c>
      <c r="C135" s="14"/>
      <c r="D135" s="14"/>
      <c r="E135" s="14"/>
      <c r="F135" s="14"/>
      <c r="G135" s="21"/>
      <c r="H135" s="15">
        <f t="shared" si="2"/>
        <v>0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>
      <c r="A136" s="17"/>
      <c r="B136" s="13">
        <f t="shared" si="1"/>
        <v>43842</v>
      </c>
      <c r="C136" s="22"/>
      <c r="D136" s="22"/>
      <c r="E136" s="22"/>
      <c r="F136" s="22"/>
      <c r="G136" s="21"/>
      <c r="H136" s="15">
        <f t="shared" si="2"/>
        <v>0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>
      <c r="A137" s="17"/>
      <c r="B137" s="13">
        <f t="shared" si="1"/>
        <v>43843</v>
      </c>
      <c r="C137" s="14"/>
      <c r="D137" s="14"/>
      <c r="E137" s="14"/>
      <c r="F137" s="14"/>
      <c r="G137" s="15"/>
      <c r="H137" s="15">
        <f t="shared" si="2"/>
        <v>0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>
      <c r="A138" s="17"/>
      <c r="B138" s="13">
        <f t="shared" si="1"/>
        <v>43844</v>
      </c>
      <c r="C138" s="14"/>
      <c r="D138" s="14"/>
      <c r="E138" s="14"/>
      <c r="F138" s="14"/>
      <c r="G138" s="15"/>
      <c r="H138" s="15">
        <f t="shared" si="2"/>
        <v>0</v>
      </c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>
      <c r="A139" s="17"/>
      <c r="B139" s="13">
        <f t="shared" si="1"/>
        <v>43845</v>
      </c>
      <c r="C139" s="14"/>
      <c r="D139" s="14"/>
      <c r="E139" s="14"/>
      <c r="F139" s="14"/>
      <c r="G139" s="15"/>
      <c r="H139" s="15">
        <f t="shared" si="2"/>
        <v>0</v>
      </c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>
      <c r="A140" s="17"/>
      <c r="B140" s="13">
        <f t="shared" si="1"/>
        <v>43846</v>
      </c>
      <c r="C140" s="14"/>
      <c r="D140" s="14"/>
      <c r="E140" s="14"/>
      <c r="F140" s="14"/>
      <c r="G140" s="15"/>
      <c r="H140" s="15">
        <f t="shared" si="2"/>
        <v>0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>
      <c r="A141" s="17"/>
      <c r="B141" s="13">
        <f t="shared" si="1"/>
        <v>43847</v>
      </c>
      <c r="C141" s="14"/>
      <c r="D141" s="19"/>
      <c r="E141" s="14"/>
      <c r="F141" s="19"/>
      <c r="G141" s="15"/>
      <c r="H141" s="15">
        <f t="shared" si="2"/>
        <v>0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>
      <c r="A142" s="17"/>
      <c r="B142" s="13">
        <f t="shared" si="1"/>
        <v>43848</v>
      </c>
      <c r="C142" s="14"/>
      <c r="D142" s="14"/>
      <c r="E142" s="14"/>
      <c r="F142" s="14"/>
      <c r="G142" s="21"/>
      <c r="H142" s="15">
        <f t="shared" si="2"/>
        <v>0</v>
      </c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>
      <c r="A143" s="17"/>
      <c r="B143" s="13">
        <f t="shared" si="1"/>
        <v>43849</v>
      </c>
      <c r="C143" s="22"/>
      <c r="D143" s="22"/>
      <c r="E143" s="22"/>
      <c r="F143" s="22"/>
      <c r="G143" s="21"/>
      <c r="H143" s="15">
        <f t="shared" si="2"/>
        <v>0</v>
      </c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>
      <c r="A144" s="17"/>
      <c r="B144" s="13">
        <f t="shared" si="1"/>
        <v>43850</v>
      </c>
      <c r="C144" s="14"/>
      <c r="D144" s="14"/>
      <c r="E144" s="14"/>
      <c r="F144" s="14"/>
      <c r="G144" s="15"/>
      <c r="H144" s="15">
        <f t="shared" si="2"/>
        <v>0</v>
      </c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>
      <c r="A145" s="17"/>
      <c r="B145" s="13">
        <f t="shared" si="1"/>
        <v>43851</v>
      </c>
      <c r="C145" s="14"/>
      <c r="D145" s="14"/>
      <c r="E145" s="14"/>
      <c r="F145" s="14"/>
      <c r="G145" s="21"/>
      <c r="H145" s="15">
        <f t="shared" si="2"/>
        <v>0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>
      <c r="A146" s="17"/>
      <c r="B146" s="13">
        <f t="shared" si="1"/>
        <v>43852</v>
      </c>
      <c r="C146" s="14"/>
      <c r="D146" s="14"/>
      <c r="E146" s="14"/>
      <c r="F146" s="14"/>
      <c r="G146" s="15"/>
      <c r="H146" s="15">
        <f t="shared" si="2"/>
        <v>0</v>
      </c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>
      <c r="A147" s="17"/>
      <c r="B147" s="13">
        <f t="shared" si="1"/>
        <v>43853</v>
      </c>
      <c r="C147" s="14"/>
      <c r="D147" s="14"/>
      <c r="E147" s="14"/>
      <c r="F147" s="14"/>
      <c r="G147" s="15"/>
      <c r="H147" s="15">
        <f t="shared" si="2"/>
        <v>0</v>
      </c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>
      <c r="A148" s="17"/>
      <c r="B148" s="13">
        <f t="shared" si="1"/>
        <v>43854</v>
      </c>
      <c r="C148" s="14"/>
      <c r="D148" s="14"/>
      <c r="E148" s="14"/>
      <c r="F148" s="14"/>
      <c r="G148" s="15"/>
      <c r="H148" s="15">
        <f t="shared" si="2"/>
        <v>0</v>
      </c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>
      <c r="A149" s="17"/>
      <c r="B149" s="13">
        <f t="shared" si="1"/>
        <v>43855</v>
      </c>
      <c r="C149" s="14"/>
      <c r="D149" s="14"/>
      <c r="E149" s="14"/>
      <c r="F149" s="14"/>
      <c r="G149" s="21"/>
      <c r="H149" s="15">
        <f t="shared" si="2"/>
        <v>0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>
      <c r="A150" s="17"/>
      <c r="B150" s="13">
        <f t="shared" si="1"/>
        <v>43856</v>
      </c>
      <c r="C150" s="22"/>
      <c r="D150" s="22"/>
      <c r="E150" s="22"/>
      <c r="F150" s="22"/>
      <c r="G150" s="21"/>
      <c r="H150" s="15">
        <f t="shared" si="2"/>
        <v>0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>
      <c r="A151" s="17"/>
      <c r="B151" s="13">
        <f t="shared" si="1"/>
        <v>43857</v>
      </c>
      <c r="C151" s="14"/>
      <c r="D151" s="14"/>
      <c r="E151" s="14"/>
      <c r="F151" s="14"/>
      <c r="G151" s="15"/>
      <c r="H151" s="15">
        <f t="shared" si="2"/>
        <v>0</v>
      </c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>
      <c r="A152" s="17"/>
      <c r="B152" s="13">
        <f t="shared" si="1"/>
        <v>43858</v>
      </c>
      <c r="C152" s="14"/>
      <c r="D152" s="14"/>
      <c r="E152" s="14"/>
      <c r="F152" s="14"/>
      <c r="G152" s="15"/>
      <c r="H152" s="15">
        <f t="shared" si="2"/>
        <v>0</v>
      </c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>
      <c r="A153" s="17"/>
      <c r="B153" s="13">
        <f t="shared" si="1"/>
        <v>43859</v>
      </c>
      <c r="C153" s="14"/>
      <c r="D153" s="14"/>
      <c r="E153" s="14"/>
      <c r="F153" s="14"/>
      <c r="G153" s="15"/>
      <c r="H153" s="15">
        <f t="shared" si="2"/>
        <v>0</v>
      </c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>
      <c r="A154" s="17"/>
      <c r="B154" s="13">
        <f t="shared" si="1"/>
        <v>43860</v>
      </c>
      <c r="C154" s="14"/>
      <c r="D154" s="14"/>
      <c r="E154" s="14"/>
      <c r="F154" s="14"/>
      <c r="G154" s="15"/>
      <c r="H154" s="15">
        <f t="shared" si="2"/>
        <v>0</v>
      </c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>
      <c r="A155" s="24"/>
      <c r="B155" s="13">
        <f t="shared" si="1"/>
        <v>43861</v>
      </c>
      <c r="C155" s="14"/>
      <c r="D155" s="14"/>
      <c r="E155" s="14"/>
      <c r="F155" s="14"/>
      <c r="G155" s="21"/>
      <c r="H155" s="15">
        <f t="shared" si="2"/>
        <v>0</v>
      </c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>
      <c r="A156" s="12">
        <v>45689.0</v>
      </c>
      <c r="B156" s="13">
        <f t="shared" si="1"/>
        <v>43862</v>
      </c>
      <c r="C156" s="14"/>
      <c r="D156" s="14"/>
      <c r="E156" s="22"/>
      <c r="F156" s="22"/>
      <c r="G156" s="21"/>
      <c r="H156" s="15">
        <f t="shared" si="2"/>
        <v>0</v>
      </c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>
      <c r="A157" s="17"/>
      <c r="B157" s="13">
        <f t="shared" si="1"/>
        <v>43863</v>
      </c>
      <c r="C157" s="22"/>
      <c r="D157" s="22"/>
      <c r="E157" s="22"/>
      <c r="F157" s="22"/>
      <c r="G157" s="21"/>
      <c r="H157" s="15">
        <f t="shared" si="2"/>
        <v>0</v>
      </c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>
      <c r="A158" s="17"/>
      <c r="B158" s="13">
        <f t="shared" si="1"/>
        <v>43864</v>
      </c>
      <c r="C158" s="14"/>
      <c r="D158" s="14"/>
      <c r="E158" s="14"/>
      <c r="F158" s="14"/>
      <c r="G158" s="19"/>
      <c r="H158" s="15">
        <f t="shared" si="2"/>
        <v>0</v>
      </c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>
      <c r="A159" s="17"/>
      <c r="B159" s="13">
        <f t="shared" si="1"/>
        <v>43865</v>
      </c>
      <c r="C159" s="14"/>
      <c r="D159" s="14"/>
      <c r="E159" s="14"/>
      <c r="F159" s="14"/>
      <c r="G159" s="15"/>
      <c r="H159" s="15">
        <f t="shared" si="2"/>
        <v>0</v>
      </c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>
      <c r="A160" s="17"/>
      <c r="B160" s="13">
        <f t="shared" si="1"/>
        <v>43866</v>
      </c>
      <c r="C160" s="14"/>
      <c r="D160" s="14"/>
      <c r="E160" s="14"/>
      <c r="F160" s="14"/>
      <c r="G160" s="15"/>
      <c r="H160" s="15">
        <f t="shared" si="2"/>
        <v>0</v>
      </c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>
      <c r="A161" s="17"/>
      <c r="B161" s="13">
        <f t="shared" si="1"/>
        <v>43867</v>
      </c>
      <c r="C161" s="14"/>
      <c r="D161" s="14"/>
      <c r="E161" s="14"/>
      <c r="F161" s="14"/>
      <c r="G161" s="19"/>
      <c r="H161" s="15">
        <f t="shared" si="2"/>
        <v>0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>
      <c r="A162" s="17"/>
      <c r="B162" s="13">
        <f t="shared" si="1"/>
        <v>43868</v>
      </c>
      <c r="C162" s="14"/>
      <c r="D162" s="14"/>
      <c r="E162" s="14"/>
      <c r="F162" s="14"/>
      <c r="G162" s="15"/>
      <c r="H162" s="15">
        <f t="shared" si="2"/>
        <v>0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>
      <c r="A163" s="17"/>
      <c r="B163" s="13">
        <f t="shared" si="1"/>
        <v>43869</v>
      </c>
      <c r="C163" s="14"/>
      <c r="D163" s="14"/>
      <c r="E163" s="22"/>
      <c r="F163" s="22"/>
      <c r="G163" s="21"/>
      <c r="H163" s="15">
        <f t="shared" si="2"/>
        <v>0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>
      <c r="A164" s="17"/>
      <c r="B164" s="13">
        <f t="shared" si="1"/>
        <v>43870</v>
      </c>
      <c r="C164" s="22"/>
      <c r="D164" s="22"/>
      <c r="E164" s="22"/>
      <c r="F164" s="22"/>
      <c r="G164" s="21"/>
      <c r="H164" s="15">
        <f t="shared" si="2"/>
        <v>0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>
      <c r="A165" s="17"/>
      <c r="B165" s="13">
        <f t="shared" si="1"/>
        <v>43871</v>
      </c>
      <c r="C165" s="14"/>
      <c r="D165" s="14"/>
      <c r="E165" s="14"/>
      <c r="F165" s="14"/>
      <c r="G165" s="15"/>
      <c r="H165" s="15">
        <f t="shared" si="2"/>
        <v>0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>
      <c r="A166" s="17"/>
      <c r="B166" s="13">
        <f t="shared" si="1"/>
        <v>43872</v>
      </c>
      <c r="C166" s="14"/>
      <c r="D166" s="14"/>
      <c r="E166" s="14"/>
      <c r="F166" s="14"/>
      <c r="G166" s="15"/>
      <c r="H166" s="15">
        <f t="shared" si="2"/>
        <v>0</v>
      </c>
      <c r="I166" s="1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>
      <c r="A167" s="17"/>
      <c r="B167" s="13">
        <f t="shared" si="1"/>
        <v>43873</v>
      </c>
      <c r="C167" s="19"/>
      <c r="D167" s="14"/>
      <c r="E167" s="14"/>
      <c r="F167" s="14"/>
      <c r="G167" s="15"/>
      <c r="H167" s="15">
        <f t="shared" si="2"/>
        <v>0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>
      <c r="A168" s="17"/>
      <c r="B168" s="13">
        <f t="shared" si="1"/>
        <v>43874</v>
      </c>
      <c r="C168" s="14"/>
      <c r="D168" s="14"/>
      <c r="E168" s="14"/>
      <c r="F168" s="14"/>
      <c r="G168" s="15"/>
      <c r="H168" s="15">
        <f t="shared" si="2"/>
        <v>0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>
      <c r="A169" s="17"/>
      <c r="B169" s="13">
        <f t="shared" si="1"/>
        <v>43875</v>
      </c>
      <c r="C169" s="14"/>
      <c r="D169" s="14"/>
      <c r="E169" s="14"/>
      <c r="F169" s="14"/>
      <c r="G169" s="21"/>
      <c r="H169" s="15">
        <f t="shared" si="2"/>
        <v>0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>
      <c r="A170" s="17"/>
      <c r="B170" s="13">
        <f t="shared" si="1"/>
        <v>43876</v>
      </c>
      <c r="C170" s="14"/>
      <c r="D170" s="14"/>
      <c r="E170" s="14"/>
      <c r="F170" s="14"/>
      <c r="G170" s="21"/>
      <c r="H170" s="15">
        <f t="shared" si="2"/>
        <v>0</v>
      </c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>
      <c r="A171" s="17"/>
      <c r="B171" s="13">
        <f t="shared" si="1"/>
        <v>43877</v>
      </c>
      <c r="C171" s="22"/>
      <c r="D171" s="22"/>
      <c r="E171" s="22"/>
      <c r="F171" s="22"/>
      <c r="G171" s="21"/>
      <c r="H171" s="15">
        <f t="shared" si="2"/>
        <v>0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>
      <c r="A172" s="17"/>
      <c r="B172" s="13">
        <f t="shared" si="1"/>
        <v>43878</v>
      </c>
      <c r="C172" s="14"/>
      <c r="D172" s="14"/>
      <c r="E172" s="14"/>
      <c r="F172" s="14"/>
      <c r="G172" s="15"/>
      <c r="H172" s="15">
        <f t="shared" si="2"/>
        <v>0</v>
      </c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>
      <c r="A173" s="17"/>
      <c r="B173" s="13">
        <f t="shared" si="1"/>
        <v>43879</v>
      </c>
      <c r="C173" s="14"/>
      <c r="D173" s="14"/>
      <c r="E173" s="14"/>
      <c r="F173" s="14"/>
      <c r="G173" s="21"/>
      <c r="H173" s="15">
        <f t="shared" si="2"/>
        <v>0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>
      <c r="A174" s="17"/>
      <c r="B174" s="13">
        <f t="shared" si="1"/>
        <v>43880</v>
      </c>
      <c r="C174" s="14"/>
      <c r="D174" s="14"/>
      <c r="E174" s="14"/>
      <c r="F174" s="14"/>
      <c r="G174" s="15"/>
      <c r="H174" s="15">
        <f t="shared" si="2"/>
        <v>0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>
      <c r="A175" s="17"/>
      <c r="B175" s="13">
        <f t="shared" si="1"/>
        <v>43881</v>
      </c>
      <c r="C175" s="14"/>
      <c r="D175" s="14"/>
      <c r="E175" s="14"/>
      <c r="F175" s="14"/>
      <c r="G175" s="15"/>
      <c r="H175" s="15">
        <f t="shared" si="2"/>
        <v>0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>
      <c r="A176" s="17"/>
      <c r="B176" s="13">
        <f t="shared" si="1"/>
        <v>43882</v>
      </c>
      <c r="C176" s="14"/>
      <c r="D176" s="14"/>
      <c r="E176" s="14"/>
      <c r="F176" s="14"/>
      <c r="G176" s="15"/>
      <c r="H176" s="15">
        <f t="shared" si="2"/>
        <v>0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>
      <c r="A177" s="17"/>
      <c r="B177" s="13">
        <f t="shared" si="1"/>
        <v>43883</v>
      </c>
      <c r="C177" s="14"/>
      <c r="D177" s="14"/>
      <c r="E177" s="14"/>
      <c r="F177" s="14"/>
      <c r="G177" s="21"/>
      <c r="H177" s="15">
        <f t="shared" si="2"/>
        <v>0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>
      <c r="A178" s="17"/>
      <c r="B178" s="13">
        <f t="shared" si="1"/>
        <v>43884</v>
      </c>
      <c r="C178" s="22"/>
      <c r="D178" s="22"/>
      <c r="E178" s="22"/>
      <c r="F178" s="22"/>
      <c r="G178" s="21"/>
      <c r="H178" s="15">
        <f t="shared" si="2"/>
        <v>0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>
      <c r="A179" s="17"/>
      <c r="B179" s="13">
        <f t="shared" si="1"/>
        <v>43885</v>
      </c>
      <c r="C179" s="14"/>
      <c r="D179" s="14"/>
      <c r="E179" s="14"/>
      <c r="F179" s="14"/>
      <c r="G179" s="15"/>
      <c r="H179" s="15">
        <f t="shared" si="2"/>
        <v>0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>
      <c r="A180" s="17"/>
      <c r="B180" s="13">
        <f t="shared" si="1"/>
        <v>43886</v>
      </c>
      <c r="C180" s="14"/>
      <c r="D180" s="14"/>
      <c r="E180" s="14"/>
      <c r="F180" s="14"/>
      <c r="G180" s="15"/>
      <c r="H180" s="15">
        <f t="shared" si="2"/>
        <v>0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>
      <c r="A181" s="17"/>
      <c r="B181" s="13">
        <f t="shared" si="1"/>
        <v>43887</v>
      </c>
      <c r="C181" s="14"/>
      <c r="D181" s="14"/>
      <c r="E181" s="14"/>
      <c r="F181" s="14"/>
      <c r="G181" s="15"/>
      <c r="H181" s="15">
        <f t="shared" si="2"/>
        <v>0</v>
      </c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>
      <c r="A182" s="17"/>
      <c r="B182" s="13">
        <f t="shared" si="1"/>
        <v>43888</v>
      </c>
      <c r="C182" s="14"/>
      <c r="D182" s="14"/>
      <c r="E182" s="14"/>
      <c r="F182" s="14"/>
      <c r="G182" s="15"/>
      <c r="H182" s="15">
        <f t="shared" si="2"/>
        <v>0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>
      <c r="A183" s="17"/>
      <c r="B183" s="13">
        <f t="shared" si="1"/>
        <v>43889</v>
      </c>
      <c r="C183" s="14"/>
      <c r="D183" s="14"/>
      <c r="E183" s="14"/>
      <c r="F183" s="14"/>
      <c r="G183" s="15"/>
      <c r="H183" s="15">
        <f t="shared" si="2"/>
        <v>0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>
      <c r="A184" s="24"/>
      <c r="B184" s="13">
        <f t="shared" si="1"/>
        <v>43890</v>
      </c>
      <c r="C184" s="14"/>
      <c r="D184" s="14"/>
      <c r="E184" s="22"/>
      <c r="F184" s="22"/>
      <c r="G184" s="15"/>
      <c r="H184" s="15">
        <f t="shared" si="2"/>
        <v>0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>
      <c r="A185" s="12">
        <v>45717.0</v>
      </c>
      <c r="B185" s="13">
        <f t="shared" si="1"/>
        <v>43891</v>
      </c>
      <c r="C185" s="22"/>
      <c r="D185" s="22"/>
      <c r="E185" s="22"/>
      <c r="F185" s="22"/>
      <c r="G185" s="21"/>
      <c r="H185" s="15">
        <f t="shared" si="2"/>
        <v>0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>
      <c r="A186" s="17"/>
      <c r="B186" s="13">
        <f t="shared" si="1"/>
        <v>43892</v>
      </c>
      <c r="C186" s="14"/>
      <c r="D186" s="26"/>
      <c r="E186" s="14"/>
      <c r="F186" s="14"/>
      <c r="G186" s="21"/>
      <c r="H186" s="15">
        <f t="shared" si="2"/>
        <v>0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>
      <c r="A187" s="17"/>
      <c r="B187" s="13">
        <f t="shared" si="1"/>
        <v>43893</v>
      </c>
      <c r="C187" s="14"/>
      <c r="D187" s="14"/>
      <c r="E187" s="14"/>
      <c r="F187" s="14"/>
      <c r="G187" s="15"/>
      <c r="H187" s="15">
        <f t="shared" si="2"/>
        <v>0</v>
      </c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>
      <c r="A188" s="17"/>
      <c r="B188" s="13">
        <f t="shared" si="1"/>
        <v>43894</v>
      </c>
      <c r="C188" s="14"/>
      <c r="D188" s="14"/>
      <c r="E188" s="14"/>
      <c r="F188" s="14"/>
      <c r="G188" s="21"/>
      <c r="H188" s="15">
        <f t="shared" si="2"/>
        <v>0</v>
      </c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>
      <c r="A189" s="17"/>
      <c r="B189" s="13">
        <f t="shared" si="1"/>
        <v>43895</v>
      </c>
      <c r="C189" s="14"/>
      <c r="D189" s="14"/>
      <c r="E189" s="14"/>
      <c r="F189" s="14"/>
      <c r="G189" s="21"/>
      <c r="H189" s="15">
        <f t="shared" si="2"/>
        <v>0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>
      <c r="A190" s="17"/>
      <c r="B190" s="13">
        <f t="shared" si="1"/>
        <v>43896</v>
      </c>
      <c r="C190" s="14"/>
      <c r="D190" s="14"/>
      <c r="E190" s="14"/>
      <c r="F190" s="14"/>
      <c r="G190" s="15"/>
      <c r="H190" s="15">
        <f t="shared" si="2"/>
        <v>0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>
      <c r="A191" s="17"/>
      <c r="B191" s="13">
        <f t="shared" si="1"/>
        <v>43897</v>
      </c>
      <c r="C191" s="14"/>
      <c r="D191" s="14"/>
      <c r="E191" s="14"/>
      <c r="F191" s="14"/>
      <c r="G191" s="21"/>
      <c r="H191" s="15">
        <f t="shared" si="2"/>
        <v>0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>
      <c r="A192" s="17"/>
      <c r="B192" s="13">
        <f t="shared" si="1"/>
        <v>43898</v>
      </c>
      <c r="C192" s="22"/>
      <c r="D192" s="22"/>
      <c r="E192" s="14"/>
      <c r="F192" s="14"/>
      <c r="G192" s="21"/>
      <c r="H192" s="15">
        <f t="shared" si="2"/>
        <v>0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>
      <c r="A193" s="17"/>
      <c r="B193" s="13">
        <f t="shared" si="1"/>
        <v>43899</v>
      </c>
      <c r="C193" s="14"/>
      <c r="D193" s="14"/>
      <c r="E193" s="14"/>
      <c r="F193" s="14"/>
      <c r="G193" s="21"/>
      <c r="H193" s="15">
        <f t="shared" si="2"/>
        <v>0</v>
      </c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>
      <c r="A194" s="17"/>
      <c r="B194" s="13">
        <f t="shared" si="1"/>
        <v>43900</v>
      </c>
      <c r="C194" s="14"/>
      <c r="D194" s="14"/>
      <c r="E194" s="14"/>
      <c r="F194" s="14"/>
      <c r="G194" s="15"/>
      <c r="H194" s="15">
        <f t="shared" si="2"/>
        <v>0</v>
      </c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>
      <c r="A195" s="17"/>
      <c r="B195" s="13">
        <f t="shared" si="1"/>
        <v>43901</v>
      </c>
      <c r="C195" s="14"/>
      <c r="D195" s="14"/>
      <c r="E195" s="14"/>
      <c r="F195" s="14"/>
      <c r="G195" s="21"/>
      <c r="H195" s="15">
        <f t="shared" si="2"/>
        <v>0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>
      <c r="A196" s="17"/>
      <c r="B196" s="13">
        <f t="shared" si="1"/>
        <v>43902</v>
      </c>
      <c r="C196" s="14"/>
      <c r="D196" s="14"/>
      <c r="E196" s="14"/>
      <c r="F196" s="14"/>
      <c r="G196" s="21"/>
      <c r="H196" s="15">
        <f t="shared" si="2"/>
        <v>0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>
      <c r="A197" s="17"/>
      <c r="B197" s="13">
        <f t="shared" si="1"/>
        <v>43903</v>
      </c>
      <c r="C197" s="14"/>
      <c r="D197" s="14"/>
      <c r="E197" s="14"/>
      <c r="F197" s="14"/>
      <c r="G197" s="15"/>
      <c r="H197" s="15">
        <f t="shared" si="2"/>
        <v>0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>
      <c r="A198" s="17"/>
      <c r="B198" s="13">
        <f t="shared" si="1"/>
        <v>43904</v>
      </c>
      <c r="C198" s="14"/>
      <c r="D198" s="14"/>
      <c r="E198" s="14"/>
      <c r="F198" s="14"/>
      <c r="G198" s="15"/>
      <c r="H198" s="15">
        <f t="shared" si="2"/>
        <v>0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>
      <c r="A199" s="17"/>
      <c r="B199" s="13">
        <f t="shared" si="1"/>
        <v>43905</v>
      </c>
      <c r="C199" s="22"/>
      <c r="D199" s="22"/>
      <c r="E199" s="14"/>
      <c r="F199" s="14"/>
      <c r="G199" s="21"/>
      <c r="H199" s="15">
        <f t="shared" si="2"/>
        <v>0</v>
      </c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>
      <c r="A200" s="17"/>
      <c r="B200" s="13">
        <f t="shared" si="1"/>
        <v>43906</v>
      </c>
      <c r="C200" s="22"/>
      <c r="D200" s="22"/>
      <c r="E200" s="14"/>
      <c r="F200" s="14"/>
      <c r="G200" s="21"/>
      <c r="H200" s="15">
        <f t="shared" si="2"/>
        <v>0</v>
      </c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>
      <c r="A201" s="17"/>
      <c r="B201" s="13">
        <f t="shared" si="1"/>
        <v>43907</v>
      </c>
      <c r="C201" s="14"/>
      <c r="D201" s="14"/>
      <c r="E201" s="14"/>
      <c r="F201" s="14"/>
      <c r="G201" s="15"/>
      <c r="H201" s="15">
        <f t="shared" si="2"/>
        <v>0</v>
      </c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>
      <c r="A202" s="17"/>
      <c r="B202" s="13">
        <f t="shared" si="1"/>
        <v>43908</v>
      </c>
      <c r="C202" s="14"/>
      <c r="D202" s="14"/>
      <c r="E202" s="14"/>
      <c r="F202" s="14"/>
      <c r="G202" s="21"/>
      <c r="H202" s="15">
        <f t="shared" si="2"/>
        <v>0</v>
      </c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>
      <c r="A203" s="17"/>
      <c r="B203" s="13">
        <f t="shared" si="1"/>
        <v>43909</v>
      </c>
      <c r="C203" s="14"/>
      <c r="D203" s="14"/>
      <c r="E203" s="14"/>
      <c r="F203" s="14"/>
      <c r="G203" s="21"/>
      <c r="H203" s="15">
        <f t="shared" si="2"/>
        <v>0</v>
      </c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>
      <c r="A204" s="17"/>
      <c r="B204" s="13">
        <f t="shared" si="1"/>
        <v>43910</v>
      </c>
      <c r="C204" s="14"/>
      <c r="D204" s="14"/>
      <c r="E204" s="14"/>
      <c r="F204" s="14"/>
      <c r="G204" s="21"/>
      <c r="H204" s="15">
        <f t="shared" si="2"/>
        <v>0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>
      <c r="A205" s="17"/>
      <c r="B205" s="13">
        <f t="shared" si="1"/>
        <v>43911</v>
      </c>
      <c r="C205" s="14"/>
      <c r="D205" s="14"/>
      <c r="E205" s="14"/>
      <c r="F205" s="14"/>
      <c r="G205" s="15"/>
      <c r="H205" s="15">
        <f t="shared" si="2"/>
        <v>0</v>
      </c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>
      <c r="A206" s="17"/>
      <c r="B206" s="13">
        <f t="shared" si="1"/>
        <v>43912</v>
      </c>
      <c r="C206" s="14"/>
      <c r="D206" s="14"/>
      <c r="E206" s="14"/>
      <c r="F206" s="14"/>
      <c r="G206" s="15"/>
      <c r="H206" s="15">
        <f t="shared" si="2"/>
        <v>0</v>
      </c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>
      <c r="A207" s="17"/>
      <c r="B207" s="13">
        <f t="shared" si="1"/>
        <v>43913</v>
      </c>
      <c r="C207" s="14"/>
      <c r="D207" s="14"/>
      <c r="E207" s="14"/>
      <c r="F207" s="14"/>
      <c r="G207" s="15"/>
      <c r="H207" s="15">
        <f t="shared" si="2"/>
        <v>0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>
      <c r="A208" s="17"/>
      <c r="B208" s="13">
        <f t="shared" si="1"/>
        <v>43914</v>
      </c>
      <c r="C208" s="14"/>
      <c r="D208" s="14"/>
      <c r="E208" s="14"/>
      <c r="F208" s="14"/>
      <c r="G208" s="15"/>
      <c r="H208" s="15">
        <f t="shared" si="2"/>
        <v>0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>
      <c r="A209" s="17"/>
      <c r="B209" s="13">
        <f t="shared" si="1"/>
        <v>43915</v>
      </c>
      <c r="C209" s="14"/>
      <c r="D209" s="14"/>
      <c r="E209" s="14"/>
      <c r="F209" s="14"/>
      <c r="G209" s="15"/>
      <c r="H209" s="15">
        <f t="shared" si="2"/>
        <v>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>
      <c r="A210" s="17"/>
      <c r="B210" s="13">
        <f t="shared" si="1"/>
        <v>43916</v>
      </c>
      <c r="C210" s="14"/>
      <c r="D210" s="14"/>
      <c r="E210" s="14"/>
      <c r="F210" s="14"/>
      <c r="G210" s="21"/>
      <c r="H210" s="15">
        <f t="shared" si="2"/>
        <v>0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>
      <c r="A211" s="17"/>
      <c r="B211" s="13">
        <f t="shared" si="1"/>
        <v>43917</v>
      </c>
      <c r="C211" s="14"/>
      <c r="D211" s="14"/>
      <c r="E211" s="14"/>
      <c r="F211" s="14"/>
      <c r="G211" s="15"/>
      <c r="H211" s="15">
        <f t="shared" si="2"/>
        <v>0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>
      <c r="A212" s="17"/>
      <c r="B212" s="13">
        <f t="shared" si="1"/>
        <v>43918</v>
      </c>
      <c r="C212" s="14"/>
      <c r="D212" s="14"/>
      <c r="E212" s="14"/>
      <c r="F212" s="14"/>
      <c r="G212" s="15"/>
      <c r="H212" s="15">
        <f t="shared" si="2"/>
        <v>0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>
      <c r="A213" s="17"/>
      <c r="B213" s="13">
        <f t="shared" si="1"/>
        <v>43919</v>
      </c>
      <c r="C213" s="22"/>
      <c r="D213" s="22"/>
      <c r="E213" s="22"/>
      <c r="F213" s="22"/>
      <c r="G213" s="15"/>
      <c r="H213" s="15">
        <f t="shared" si="2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>
      <c r="A214" s="17"/>
      <c r="B214" s="13">
        <f t="shared" si="1"/>
        <v>43920</v>
      </c>
      <c r="C214" s="14"/>
      <c r="D214" s="14"/>
      <c r="E214" s="14"/>
      <c r="F214" s="14"/>
      <c r="G214" s="15"/>
      <c r="H214" s="15">
        <f t="shared" si="2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>
      <c r="A215" s="24"/>
      <c r="B215" s="13">
        <f t="shared" si="1"/>
        <v>43921</v>
      </c>
      <c r="C215" s="14"/>
      <c r="D215" s="14"/>
      <c r="E215" s="14"/>
      <c r="F215" s="14"/>
      <c r="G215" s="21"/>
      <c r="H215" s="15">
        <f t="shared" si="2"/>
        <v>0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>
      <c r="A216" s="12">
        <v>45748.0</v>
      </c>
      <c r="B216" s="13">
        <f t="shared" si="1"/>
        <v>43922</v>
      </c>
      <c r="C216" s="14"/>
      <c r="D216" s="14"/>
      <c r="E216" s="14"/>
      <c r="F216" s="14"/>
      <c r="G216" s="21"/>
      <c r="H216" s="15">
        <f t="shared" si="2"/>
        <v>0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>
      <c r="A217" s="17"/>
      <c r="B217" s="13">
        <f t="shared" si="1"/>
        <v>43923</v>
      </c>
      <c r="C217" s="14"/>
      <c r="D217" s="14"/>
      <c r="E217" s="14"/>
      <c r="F217" s="14"/>
      <c r="G217" s="21"/>
      <c r="H217" s="15">
        <f t="shared" si="2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>
      <c r="A218" s="17"/>
      <c r="B218" s="13">
        <f t="shared" si="1"/>
        <v>43924</v>
      </c>
      <c r="C218" s="14"/>
      <c r="D218" s="14"/>
      <c r="E218" s="14"/>
      <c r="F218" s="14"/>
      <c r="G218" s="15"/>
      <c r="H218" s="15">
        <f t="shared" si="2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>
      <c r="A219" s="17"/>
      <c r="B219" s="13">
        <f t="shared" si="1"/>
        <v>43925</v>
      </c>
      <c r="C219" s="22"/>
      <c r="D219" s="22"/>
      <c r="E219" s="22"/>
      <c r="F219" s="22"/>
      <c r="G219" s="21"/>
      <c r="H219" s="15">
        <f t="shared" si="2"/>
        <v>0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>
      <c r="A220" s="17"/>
      <c r="B220" s="13">
        <f t="shared" si="1"/>
        <v>43926</v>
      </c>
      <c r="C220" s="22"/>
      <c r="D220" s="22"/>
      <c r="E220" s="22"/>
      <c r="F220" s="22"/>
      <c r="G220" s="21"/>
      <c r="H220" s="15">
        <f t="shared" si="2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>
      <c r="A221" s="17"/>
      <c r="B221" s="13">
        <f t="shared" si="1"/>
        <v>43927</v>
      </c>
      <c r="C221" s="14"/>
      <c r="D221" s="14"/>
      <c r="E221" s="14"/>
      <c r="F221" s="14"/>
      <c r="G221" s="15"/>
      <c r="H221" s="15">
        <f t="shared" si="2"/>
        <v>0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>
      <c r="A222" s="17"/>
      <c r="B222" s="13">
        <f t="shared" si="1"/>
        <v>43928</v>
      </c>
      <c r="C222" s="14"/>
      <c r="D222" s="14"/>
      <c r="E222" s="14"/>
      <c r="F222" s="14"/>
      <c r="G222" s="21"/>
      <c r="H222" s="15">
        <f t="shared" si="2"/>
        <v>0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>
      <c r="A223" s="17"/>
      <c r="B223" s="13">
        <f t="shared" si="1"/>
        <v>43929</v>
      </c>
      <c r="C223" s="14"/>
      <c r="D223" s="14"/>
      <c r="E223" s="14"/>
      <c r="F223" s="14"/>
      <c r="G223" s="21"/>
      <c r="H223" s="15">
        <f t="shared" si="2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>
      <c r="A224" s="17"/>
      <c r="B224" s="13">
        <f t="shared" si="1"/>
        <v>43930</v>
      </c>
      <c r="C224" s="14"/>
      <c r="D224" s="14"/>
      <c r="E224" s="14"/>
      <c r="F224" s="14"/>
      <c r="G224" s="15"/>
      <c r="H224" s="15">
        <f t="shared" si="2"/>
        <v>0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>
      <c r="A225" s="17"/>
      <c r="B225" s="13">
        <f t="shared" si="1"/>
        <v>43931</v>
      </c>
      <c r="C225" s="14"/>
      <c r="D225" s="14"/>
      <c r="E225" s="14"/>
      <c r="F225" s="14"/>
      <c r="G225" s="21"/>
      <c r="H225" s="15">
        <f t="shared" si="2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>
      <c r="A226" s="17"/>
      <c r="B226" s="13">
        <f t="shared" si="1"/>
        <v>43932</v>
      </c>
      <c r="C226" s="14"/>
      <c r="D226" s="14"/>
      <c r="E226" s="14"/>
      <c r="F226" s="14"/>
      <c r="G226" s="21"/>
      <c r="H226" s="15">
        <f t="shared" si="2"/>
        <v>0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>
      <c r="A227" s="17"/>
      <c r="B227" s="13">
        <f t="shared" si="1"/>
        <v>43933</v>
      </c>
      <c r="C227" s="22"/>
      <c r="D227" s="22"/>
      <c r="E227" s="22"/>
      <c r="F227" s="22"/>
      <c r="G227" s="21"/>
      <c r="H227" s="15">
        <f t="shared" si="2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>
      <c r="A228" s="17"/>
      <c r="B228" s="13">
        <f t="shared" si="1"/>
        <v>43934</v>
      </c>
      <c r="C228" s="22"/>
      <c r="D228" s="22"/>
      <c r="E228" s="22"/>
      <c r="F228" s="22"/>
      <c r="G228" s="15"/>
      <c r="H228" s="15">
        <f t="shared" si="2"/>
        <v>0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>
      <c r="A229" s="17"/>
      <c r="B229" s="13">
        <f t="shared" si="1"/>
        <v>43935</v>
      </c>
      <c r="C229" s="14"/>
      <c r="D229" s="14"/>
      <c r="E229" s="14"/>
      <c r="F229" s="14"/>
      <c r="G229" s="21"/>
      <c r="H229" s="15">
        <f t="shared" si="2"/>
        <v>0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>
      <c r="A230" s="17"/>
      <c r="B230" s="13">
        <f t="shared" si="1"/>
        <v>43936</v>
      </c>
      <c r="C230" s="14"/>
      <c r="D230" s="14"/>
      <c r="E230" s="14"/>
      <c r="F230" s="14"/>
      <c r="G230" s="21"/>
      <c r="H230" s="15">
        <f t="shared" si="2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>
      <c r="A231" s="17"/>
      <c r="B231" s="13">
        <f t="shared" si="1"/>
        <v>43937</v>
      </c>
      <c r="C231" s="14"/>
      <c r="D231" s="14"/>
      <c r="E231" s="14"/>
      <c r="F231" s="14"/>
      <c r="G231" s="15"/>
      <c r="H231" s="15">
        <f t="shared" si="2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>
      <c r="A232" s="17"/>
      <c r="B232" s="13">
        <f t="shared" si="1"/>
        <v>43938</v>
      </c>
      <c r="C232" s="14"/>
      <c r="D232" s="14"/>
      <c r="E232" s="14"/>
      <c r="F232" s="14"/>
      <c r="G232" s="15"/>
      <c r="H232" s="15">
        <f t="shared" si="2"/>
        <v>0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>
      <c r="A233" s="17"/>
      <c r="B233" s="13">
        <f t="shared" si="1"/>
        <v>43939</v>
      </c>
      <c r="C233" s="14"/>
      <c r="D233" s="14"/>
      <c r="E233" s="14"/>
      <c r="F233" s="14"/>
      <c r="G233" s="21"/>
      <c r="H233" s="15">
        <f t="shared" si="2"/>
        <v>0</v>
      </c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>
      <c r="A234" s="17"/>
      <c r="B234" s="13">
        <f t="shared" si="1"/>
        <v>43940</v>
      </c>
      <c r="C234" s="22"/>
      <c r="D234" s="22"/>
      <c r="E234" s="22"/>
      <c r="F234" s="22"/>
      <c r="G234" s="21"/>
      <c r="H234" s="15">
        <f t="shared" si="2"/>
        <v>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>
      <c r="A235" s="17"/>
      <c r="B235" s="13">
        <f t="shared" si="1"/>
        <v>43941</v>
      </c>
      <c r="C235" s="14"/>
      <c r="D235" s="14"/>
      <c r="E235" s="22"/>
      <c r="F235" s="22"/>
      <c r="G235" s="21"/>
      <c r="H235" s="15">
        <f t="shared" si="2"/>
        <v>0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>
      <c r="A236" s="17"/>
      <c r="B236" s="13">
        <f t="shared" si="1"/>
        <v>43942</v>
      </c>
      <c r="C236" s="14"/>
      <c r="D236" s="14"/>
      <c r="E236" s="14"/>
      <c r="F236" s="14"/>
      <c r="G236" s="21"/>
      <c r="H236" s="15">
        <f t="shared" si="2"/>
        <v>0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>
      <c r="A237" s="17"/>
      <c r="B237" s="13">
        <f t="shared" si="1"/>
        <v>43943</v>
      </c>
      <c r="C237" s="14"/>
      <c r="D237" s="14"/>
      <c r="E237" s="14"/>
      <c r="F237" s="14"/>
      <c r="G237" s="21"/>
      <c r="H237" s="15">
        <f t="shared" si="2"/>
        <v>0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>
      <c r="A238" s="17"/>
      <c r="B238" s="13">
        <f t="shared" si="1"/>
        <v>43944</v>
      </c>
      <c r="C238" s="14"/>
      <c r="D238" s="14"/>
      <c r="E238" s="14"/>
      <c r="F238" s="14"/>
      <c r="G238" s="15"/>
      <c r="H238" s="15">
        <f t="shared" si="2"/>
        <v>0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>
      <c r="A239" s="17"/>
      <c r="B239" s="13">
        <f t="shared" si="1"/>
        <v>43945</v>
      </c>
      <c r="C239" s="14"/>
      <c r="D239" s="14"/>
      <c r="E239" s="14"/>
      <c r="F239" s="14"/>
      <c r="G239" s="21"/>
      <c r="H239" s="15">
        <f t="shared" si="2"/>
        <v>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>
      <c r="A240" s="17"/>
      <c r="B240" s="13">
        <f t="shared" si="1"/>
        <v>43946</v>
      </c>
      <c r="C240" s="14"/>
      <c r="D240" s="14"/>
      <c r="E240" s="22"/>
      <c r="F240" s="22"/>
      <c r="G240" s="21"/>
      <c r="H240" s="15">
        <f t="shared" si="2"/>
        <v>0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>
      <c r="A241" s="17"/>
      <c r="B241" s="13">
        <f t="shared" si="1"/>
        <v>43947</v>
      </c>
      <c r="C241" s="14"/>
      <c r="D241" s="14"/>
      <c r="E241" s="14"/>
      <c r="F241" s="14"/>
      <c r="G241" s="15"/>
      <c r="H241" s="15">
        <f t="shared" si="2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>
      <c r="A242" s="17"/>
      <c r="B242" s="13">
        <f t="shared" si="1"/>
        <v>43948</v>
      </c>
      <c r="C242" s="22"/>
      <c r="D242" s="22"/>
      <c r="E242" s="22"/>
      <c r="F242" s="22"/>
      <c r="G242" s="21"/>
      <c r="H242" s="15">
        <f t="shared" si="2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>
      <c r="A243" s="17"/>
      <c r="B243" s="13">
        <f t="shared" si="1"/>
        <v>43949</v>
      </c>
      <c r="C243" s="14"/>
      <c r="D243" s="14"/>
      <c r="E243" s="14"/>
      <c r="F243" s="14"/>
      <c r="G243" s="21"/>
      <c r="H243" s="15">
        <f t="shared" si="2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>
      <c r="A244" s="17"/>
      <c r="B244" s="13">
        <f t="shared" si="1"/>
        <v>43950</v>
      </c>
      <c r="C244" s="14"/>
      <c r="D244" s="14"/>
      <c r="E244" s="14"/>
      <c r="F244" s="14"/>
      <c r="G244" s="21"/>
      <c r="H244" s="15">
        <f t="shared" si="2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>
      <c r="A245" s="24"/>
      <c r="B245" s="13">
        <f t="shared" si="1"/>
        <v>43951</v>
      </c>
      <c r="C245" s="14"/>
      <c r="D245" s="14"/>
      <c r="E245" s="22"/>
      <c r="F245" s="22"/>
      <c r="G245" s="21"/>
      <c r="H245" s="15">
        <f t="shared" si="2"/>
        <v>0</v>
      </c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>
      <c r="A246" s="12">
        <v>45778.0</v>
      </c>
      <c r="B246" s="13">
        <f t="shared" si="1"/>
        <v>43952</v>
      </c>
      <c r="C246" s="14"/>
      <c r="D246" s="14"/>
      <c r="E246" s="14"/>
      <c r="F246" s="14"/>
      <c r="G246" s="21"/>
      <c r="H246" s="15">
        <f t="shared" si="2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>
      <c r="A247" s="17"/>
      <c r="B247" s="13">
        <f t="shared" si="1"/>
        <v>43953</v>
      </c>
      <c r="C247" s="14"/>
      <c r="D247" s="14"/>
      <c r="E247" s="14"/>
      <c r="F247" s="14"/>
      <c r="G247" s="21"/>
      <c r="H247" s="15">
        <f t="shared" si="2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>
      <c r="A248" s="17"/>
      <c r="B248" s="13">
        <f t="shared" si="1"/>
        <v>43954</v>
      </c>
      <c r="C248" s="14"/>
      <c r="D248" s="14"/>
      <c r="E248" s="14"/>
      <c r="F248" s="14"/>
      <c r="G248" s="15"/>
      <c r="H248" s="15">
        <f t="shared" si="2"/>
        <v>0</v>
      </c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>
      <c r="A249" s="17"/>
      <c r="B249" s="13">
        <f t="shared" si="1"/>
        <v>43955</v>
      </c>
      <c r="C249" s="14"/>
      <c r="D249" s="14"/>
      <c r="E249" s="14"/>
      <c r="F249" s="14"/>
      <c r="G249" s="21"/>
      <c r="H249" s="15">
        <f t="shared" si="2"/>
        <v>0</v>
      </c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>
      <c r="A250" s="17"/>
      <c r="B250" s="13">
        <f t="shared" si="1"/>
        <v>43956</v>
      </c>
      <c r="C250" s="14"/>
      <c r="D250" s="14"/>
      <c r="E250" s="14"/>
      <c r="F250" s="14"/>
      <c r="G250" s="21"/>
      <c r="H250" s="15">
        <f t="shared" si="2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>
      <c r="A251" s="17"/>
      <c r="B251" s="13">
        <f t="shared" si="1"/>
        <v>43957</v>
      </c>
      <c r="C251" s="14"/>
      <c r="D251" s="14"/>
      <c r="E251" s="14"/>
      <c r="F251" s="14"/>
      <c r="G251" s="21"/>
      <c r="H251" s="15">
        <f t="shared" si="2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>
      <c r="A252" s="17"/>
      <c r="B252" s="13">
        <f t="shared" si="1"/>
        <v>43958</v>
      </c>
      <c r="C252" s="14"/>
      <c r="D252" s="14"/>
      <c r="E252" s="14"/>
      <c r="F252" s="14"/>
      <c r="G252" s="21"/>
      <c r="H252" s="15">
        <f t="shared" si="2"/>
        <v>0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>
      <c r="A253" s="17"/>
      <c r="B253" s="13">
        <f t="shared" si="1"/>
        <v>43959</v>
      </c>
      <c r="C253" s="14"/>
      <c r="D253" s="14"/>
      <c r="E253" s="14"/>
      <c r="F253" s="14"/>
      <c r="G253" s="21"/>
      <c r="H253" s="15">
        <f t="shared" si="2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>
      <c r="A254" s="17"/>
      <c r="B254" s="13">
        <f t="shared" si="1"/>
        <v>43960</v>
      </c>
      <c r="C254" s="14"/>
      <c r="D254" s="14"/>
      <c r="E254" s="14"/>
      <c r="F254" s="14"/>
      <c r="G254" s="21"/>
      <c r="H254" s="15">
        <f t="shared" si="2"/>
        <v>0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>
      <c r="A255" s="17"/>
      <c r="B255" s="13">
        <f t="shared" si="1"/>
        <v>43961</v>
      </c>
      <c r="C255" s="22"/>
      <c r="D255" s="22"/>
      <c r="E255" s="22"/>
      <c r="F255" s="22"/>
      <c r="G255" s="21"/>
      <c r="H255" s="15">
        <f t="shared" si="2"/>
        <v>0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>
      <c r="A256" s="17"/>
      <c r="B256" s="13">
        <f t="shared" si="1"/>
        <v>43962</v>
      </c>
      <c r="C256" s="14"/>
      <c r="D256" s="14"/>
      <c r="E256" s="14"/>
      <c r="F256" s="14"/>
      <c r="G256" s="21"/>
      <c r="H256" s="15">
        <f t="shared" si="2"/>
        <v>0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>
      <c r="A257" s="17"/>
      <c r="B257" s="13">
        <f t="shared" si="1"/>
        <v>43963</v>
      </c>
      <c r="C257" s="14"/>
      <c r="D257" s="14"/>
      <c r="E257" s="19"/>
      <c r="F257" s="14"/>
      <c r="G257" s="21"/>
      <c r="H257" s="15">
        <f t="shared" si="2"/>
        <v>0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>
      <c r="A258" s="17"/>
      <c r="B258" s="13">
        <f t="shared" si="1"/>
        <v>43964</v>
      </c>
      <c r="C258" s="14"/>
      <c r="D258" s="14"/>
      <c r="E258" s="14"/>
      <c r="F258" s="14"/>
      <c r="G258" s="15"/>
      <c r="H258" s="15">
        <f t="shared" si="2"/>
        <v>0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>
      <c r="A259" s="17"/>
      <c r="B259" s="13">
        <f t="shared" si="1"/>
        <v>43965</v>
      </c>
      <c r="C259" s="14"/>
      <c r="D259" s="14"/>
      <c r="E259" s="14"/>
      <c r="F259" s="14"/>
      <c r="G259" s="21"/>
      <c r="H259" s="15">
        <f t="shared" si="2"/>
        <v>0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>
      <c r="A260" s="17"/>
      <c r="B260" s="13">
        <f t="shared" si="1"/>
        <v>43966</v>
      </c>
      <c r="C260" s="14"/>
      <c r="D260" s="14"/>
      <c r="E260" s="14"/>
      <c r="F260" s="14"/>
      <c r="G260" s="21"/>
      <c r="H260" s="15">
        <f t="shared" si="2"/>
        <v>0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>
      <c r="A261" s="17"/>
      <c r="B261" s="13">
        <f t="shared" si="1"/>
        <v>43967</v>
      </c>
      <c r="C261" s="14"/>
      <c r="D261" s="14"/>
      <c r="E261" s="22"/>
      <c r="F261" s="22"/>
      <c r="G261" s="21"/>
      <c r="H261" s="15">
        <f t="shared" si="2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>
      <c r="A262" s="17"/>
      <c r="B262" s="13">
        <f t="shared" si="1"/>
        <v>43968</v>
      </c>
      <c r="C262" s="22"/>
      <c r="D262" s="22"/>
      <c r="E262" s="22"/>
      <c r="F262" s="22"/>
      <c r="G262" s="21"/>
      <c r="H262" s="15">
        <f t="shared" si="2"/>
        <v>0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>
      <c r="A263" s="17"/>
      <c r="B263" s="13">
        <f t="shared" si="1"/>
        <v>43969</v>
      </c>
      <c r="C263" s="14"/>
      <c r="D263" s="14"/>
      <c r="E263" s="14"/>
      <c r="F263" s="14"/>
      <c r="G263" s="21"/>
      <c r="H263" s="15">
        <f t="shared" si="2"/>
        <v>0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>
      <c r="A264" s="17"/>
      <c r="B264" s="13">
        <f t="shared" si="1"/>
        <v>43970</v>
      </c>
      <c r="C264" s="14"/>
      <c r="D264" s="14"/>
      <c r="E264" s="14"/>
      <c r="F264" s="14"/>
      <c r="G264" s="21"/>
      <c r="H264" s="15">
        <f t="shared" si="2"/>
        <v>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>
      <c r="A265" s="17"/>
      <c r="B265" s="13">
        <f t="shared" si="1"/>
        <v>43971</v>
      </c>
      <c r="C265" s="14"/>
      <c r="D265" s="14"/>
      <c r="E265" s="14"/>
      <c r="F265" s="14"/>
      <c r="G265" s="21"/>
      <c r="H265" s="15">
        <f t="shared" si="2"/>
        <v>0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>
      <c r="A266" s="17"/>
      <c r="B266" s="13">
        <f t="shared" si="1"/>
        <v>43972</v>
      </c>
      <c r="C266" s="14"/>
      <c r="D266" s="14"/>
      <c r="E266" s="14"/>
      <c r="F266" s="14"/>
      <c r="G266" s="21"/>
      <c r="H266" s="15">
        <f t="shared" si="2"/>
        <v>0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>
      <c r="A267" s="17"/>
      <c r="B267" s="13">
        <f t="shared" si="1"/>
        <v>43973</v>
      </c>
      <c r="C267" s="14"/>
      <c r="D267" s="14"/>
      <c r="E267" s="14"/>
      <c r="F267" s="14"/>
      <c r="G267" s="15"/>
      <c r="H267" s="15">
        <f t="shared" si="2"/>
        <v>0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>
      <c r="A268" s="17"/>
      <c r="B268" s="13">
        <f t="shared" si="1"/>
        <v>43974</v>
      </c>
      <c r="C268" s="14"/>
      <c r="D268" s="14"/>
      <c r="E268" s="14"/>
      <c r="F268" s="14"/>
      <c r="G268" s="21"/>
      <c r="H268" s="15">
        <f t="shared" si="2"/>
        <v>0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>
      <c r="A269" s="17"/>
      <c r="B269" s="13">
        <f t="shared" si="1"/>
        <v>43975</v>
      </c>
      <c r="C269" s="22"/>
      <c r="D269" s="22"/>
      <c r="E269" s="22"/>
      <c r="F269" s="22"/>
      <c r="G269" s="21"/>
      <c r="H269" s="15">
        <f t="shared" si="2"/>
        <v>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>
      <c r="A270" s="17"/>
      <c r="B270" s="13">
        <f t="shared" si="1"/>
        <v>43976</v>
      </c>
      <c r="C270" s="14"/>
      <c r="D270" s="14"/>
      <c r="E270" s="14"/>
      <c r="F270" s="14"/>
      <c r="G270" s="15"/>
      <c r="H270" s="15">
        <f t="shared" si="2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>
      <c r="A271" s="17"/>
      <c r="B271" s="13">
        <f t="shared" si="1"/>
        <v>43977</v>
      </c>
      <c r="C271" s="14"/>
      <c r="D271" s="14"/>
      <c r="E271" s="14"/>
      <c r="F271" s="14"/>
      <c r="G271" s="15"/>
      <c r="H271" s="15">
        <f t="shared" si="2"/>
        <v>0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>
      <c r="A272" s="17"/>
      <c r="B272" s="13">
        <f t="shared" si="1"/>
        <v>43978</v>
      </c>
      <c r="C272" s="14"/>
      <c r="D272" s="14"/>
      <c r="E272" s="14"/>
      <c r="F272" s="14"/>
      <c r="G272" s="21"/>
      <c r="H272" s="15">
        <f t="shared" si="2"/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>
      <c r="A273" s="17"/>
      <c r="B273" s="13">
        <f t="shared" si="1"/>
        <v>43979</v>
      </c>
      <c r="C273" s="14"/>
      <c r="D273" s="14"/>
      <c r="E273" s="19"/>
      <c r="F273" s="14"/>
      <c r="G273" s="21"/>
      <c r="H273" s="15">
        <f t="shared" si="2"/>
        <v>0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>
      <c r="A274" s="17"/>
      <c r="B274" s="13">
        <f t="shared" si="1"/>
        <v>43980</v>
      </c>
      <c r="C274" s="14"/>
      <c r="D274" s="14"/>
      <c r="E274" s="14"/>
      <c r="F274" s="14"/>
      <c r="G274" s="15"/>
      <c r="H274" s="15">
        <f t="shared" si="2"/>
        <v>0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>
      <c r="A275" s="17"/>
      <c r="B275" s="13">
        <f t="shared" si="1"/>
        <v>43981</v>
      </c>
      <c r="C275" s="14"/>
      <c r="D275" s="14"/>
      <c r="E275" s="14"/>
      <c r="F275" s="14"/>
      <c r="G275" s="21"/>
      <c r="H275" s="15">
        <f t="shared" si="2"/>
        <v>0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>
      <c r="A276" s="24"/>
      <c r="B276" s="13">
        <f t="shared" si="1"/>
        <v>43982</v>
      </c>
      <c r="C276" s="22"/>
      <c r="D276" s="22"/>
      <c r="E276" s="22"/>
      <c r="F276" s="22"/>
      <c r="G276" s="15"/>
      <c r="H276" s="15">
        <f t="shared" si="2"/>
        <v>0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>
      <c r="A277" s="12">
        <v>45809.0</v>
      </c>
      <c r="B277" s="13">
        <f t="shared" si="1"/>
        <v>43983</v>
      </c>
      <c r="C277" s="14"/>
      <c r="D277" s="14"/>
      <c r="E277" s="14"/>
      <c r="F277" s="14"/>
      <c r="G277" s="15"/>
      <c r="H277" s="15">
        <f t="shared" si="2"/>
        <v>0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>
      <c r="A278" s="17"/>
      <c r="B278" s="13">
        <f t="shared" si="1"/>
        <v>43984</v>
      </c>
      <c r="C278" s="14"/>
      <c r="D278" s="14"/>
      <c r="E278" s="14"/>
      <c r="F278" s="14"/>
      <c r="G278" s="15"/>
      <c r="H278" s="15">
        <f t="shared" si="2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>
      <c r="A279" s="17"/>
      <c r="B279" s="13">
        <f t="shared" si="1"/>
        <v>43985</v>
      </c>
      <c r="C279" s="14"/>
      <c r="D279" s="14"/>
      <c r="E279" s="14"/>
      <c r="F279" s="14"/>
      <c r="G279" s="15"/>
      <c r="H279" s="15">
        <f t="shared" si="2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>
      <c r="A280" s="17"/>
      <c r="B280" s="13">
        <f t="shared" si="1"/>
        <v>43986</v>
      </c>
      <c r="C280" s="14"/>
      <c r="D280" s="14"/>
      <c r="E280" s="14"/>
      <c r="F280" s="14"/>
      <c r="G280" s="15"/>
      <c r="H280" s="15">
        <f t="shared" si="2"/>
        <v>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>
      <c r="A281" s="17"/>
      <c r="B281" s="13">
        <f t="shared" si="1"/>
        <v>43987</v>
      </c>
      <c r="C281" s="14"/>
      <c r="D281" s="14"/>
      <c r="E281" s="14"/>
      <c r="F281" s="14"/>
      <c r="G281" s="21"/>
      <c r="H281" s="15">
        <f t="shared" si="2"/>
        <v>0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>
      <c r="A282" s="17"/>
      <c r="B282" s="13">
        <f t="shared" si="1"/>
        <v>43988</v>
      </c>
      <c r="C282" s="14"/>
      <c r="D282" s="14"/>
      <c r="E282" s="14"/>
      <c r="F282" s="14"/>
      <c r="G282" s="21"/>
      <c r="H282" s="15">
        <f t="shared" si="2"/>
        <v>0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>
      <c r="A283" s="17"/>
      <c r="B283" s="13">
        <f t="shared" si="1"/>
        <v>43989</v>
      </c>
      <c r="C283" s="22"/>
      <c r="D283" s="22"/>
      <c r="E283" s="22"/>
      <c r="F283" s="22"/>
      <c r="G283" s="21"/>
      <c r="H283" s="15">
        <f t="shared" si="2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>
      <c r="A284" s="17"/>
      <c r="B284" s="13">
        <f t="shared" si="1"/>
        <v>43990</v>
      </c>
      <c r="C284" s="14"/>
      <c r="D284" s="14"/>
      <c r="E284" s="14"/>
      <c r="F284" s="14"/>
      <c r="G284" s="15"/>
      <c r="H284" s="15">
        <f t="shared" si="2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>
      <c r="A285" s="17"/>
      <c r="B285" s="13">
        <f t="shared" si="1"/>
        <v>43991</v>
      </c>
      <c r="C285" s="14"/>
      <c r="D285" s="14"/>
      <c r="E285" s="14"/>
      <c r="F285" s="14"/>
      <c r="G285" s="21"/>
      <c r="H285" s="15">
        <f t="shared" si="2"/>
        <v>0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>
      <c r="A286" s="17"/>
      <c r="B286" s="13">
        <f t="shared" si="1"/>
        <v>43992</v>
      </c>
      <c r="C286" s="14"/>
      <c r="D286" s="14"/>
      <c r="E286" s="14"/>
      <c r="F286" s="14"/>
      <c r="G286" s="21"/>
      <c r="H286" s="15">
        <f t="shared" si="2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>
      <c r="A287" s="17"/>
      <c r="B287" s="13">
        <f t="shared" si="1"/>
        <v>43993</v>
      </c>
      <c r="C287" s="14"/>
      <c r="D287" s="14"/>
      <c r="E287" s="14"/>
      <c r="F287" s="14"/>
      <c r="G287" s="21"/>
      <c r="H287" s="15">
        <f t="shared" si="2"/>
        <v>0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>
      <c r="A288" s="17"/>
      <c r="B288" s="13">
        <f t="shared" si="1"/>
        <v>43994</v>
      </c>
      <c r="C288" s="14"/>
      <c r="D288" s="14"/>
      <c r="E288" s="14"/>
      <c r="F288" s="14"/>
      <c r="G288" s="21"/>
      <c r="H288" s="15">
        <f t="shared" si="2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>
      <c r="A289" s="17"/>
      <c r="B289" s="13">
        <f t="shared" si="1"/>
        <v>43995</v>
      </c>
      <c r="C289" s="14"/>
      <c r="D289" s="14"/>
      <c r="E289" s="14"/>
      <c r="F289" s="14"/>
      <c r="G289" s="21"/>
      <c r="H289" s="15">
        <f t="shared" si="2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>
      <c r="A290" s="17"/>
      <c r="B290" s="13">
        <f t="shared" si="1"/>
        <v>43996</v>
      </c>
      <c r="C290" s="22"/>
      <c r="D290" s="22"/>
      <c r="E290" s="22"/>
      <c r="F290" s="22"/>
      <c r="G290" s="15"/>
      <c r="H290" s="15">
        <f t="shared" si="2"/>
        <v>0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>
      <c r="A291" s="17"/>
      <c r="B291" s="13">
        <f t="shared" si="1"/>
        <v>43997</v>
      </c>
      <c r="C291" s="14"/>
      <c r="D291" s="14"/>
      <c r="E291" s="14"/>
      <c r="F291" s="14"/>
      <c r="G291" s="21"/>
      <c r="H291" s="15">
        <f t="shared" si="2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>
      <c r="A292" s="17"/>
      <c r="B292" s="13">
        <f t="shared" si="1"/>
        <v>43998</v>
      </c>
      <c r="C292" s="14"/>
      <c r="D292" s="14"/>
      <c r="E292" s="14"/>
      <c r="F292" s="14"/>
      <c r="G292" s="15"/>
      <c r="H292" s="15">
        <f t="shared" si="2"/>
        <v>0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>
      <c r="A293" s="17"/>
      <c r="B293" s="13">
        <f t="shared" si="1"/>
        <v>43999</v>
      </c>
      <c r="C293" s="14"/>
      <c r="D293" s="14"/>
      <c r="E293" s="14"/>
      <c r="F293" s="14"/>
      <c r="G293" s="15"/>
      <c r="H293" s="15">
        <f t="shared" si="2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>
      <c r="A294" s="17"/>
      <c r="B294" s="13">
        <f t="shared" si="1"/>
        <v>44000</v>
      </c>
      <c r="C294" s="14"/>
      <c r="D294" s="14"/>
      <c r="E294" s="14"/>
      <c r="F294" s="14"/>
      <c r="G294" s="19"/>
      <c r="H294" s="15">
        <f t="shared" si="2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>
      <c r="A295" s="17"/>
      <c r="B295" s="13">
        <f t="shared" si="1"/>
        <v>44001</v>
      </c>
      <c r="C295" s="14"/>
      <c r="D295" s="14"/>
      <c r="E295" s="14"/>
      <c r="F295" s="14"/>
      <c r="G295" s="15"/>
      <c r="H295" s="15">
        <f t="shared" si="2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>
      <c r="A296" s="17"/>
      <c r="B296" s="13">
        <f t="shared" si="1"/>
        <v>44002</v>
      </c>
      <c r="C296" s="14"/>
      <c r="D296" s="14"/>
      <c r="E296" s="14"/>
      <c r="F296" s="14"/>
      <c r="G296" s="15"/>
      <c r="H296" s="15">
        <f t="shared" si="2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>
      <c r="A297" s="17"/>
      <c r="B297" s="13">
        <f t="shared" si="1"/>
        <v>44003</v>
      </c>
      <c r="C297" s="22"/>
      <c r="D297" s="22"/>
      <c r="E297" s="22"/>
      <c r="F297" s="22"/>
      <c r="G297" s="15"/>
      <c r="H297" s="15">
        <f t="shared" si="2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>
      <c r="A298" s="17"/>
      <c r="B298" s="13">
        <f t="shared" si="1"/>
        <v>44004</v>
      </c>
      <c r="C298" s="14"/>
      <c r="D298" s="14"/>
      <c r="E298" s="22"/>
      <c r="F298" s="22"/>
      <c r="G298" s="15"/>
      <c r="H298" s="15">
        <f t="shared" si="2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>
      <c r="A299" s="17"/>
      <c r="B299" s="13">
        <f t="shared" si="1"/>
        <v>44005</v>
      </c>
      <c r="C299" s="14"/>
      <c r="D299" s="14"/>
      <c r="E299" s="14"/>
      <c r="F299" s="14"/>
      <c r="G299" s="15"/>
      <c r="H299" s="15">
        <f t="shared" si="2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>
      <c r="A300" s="17"/>
      <c r="B300" s="13">
        <f t="shared" si="1"/>
        <v>44006</v>
      </c>
      <c r="C300" s="14"/>
      <c r="D300" s="14"/>
      <c r="E300" s="14"/>
      <c r="F300" s="14"/>
      <c r="G300" s="15"/>
      <c r="H300" s="15">
        <f t="shared" si="2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>
      <c r="A301" s="17"/>
      <c r="B301" s="13">
        <f t="shared" si="1"/>
        <v>44007</v>
      </c>
      <c r="C301" s="14"/>
      <c r="D301" s="14"/>
      <c r="E301" s="14"/>
      <c r="F301" s="14"/>
      <c r="G301" s="21"/>
      <c r="H301" s="15">
        <f t="shared" si="2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>
      <c r="A302" s="17"/>
      <c r="B302" s="13">
        <f t="shared" si="1"/>
        <v>44008</v>
      </c>
      <c r="C302" s="14"/>
      <c r="D302" s="14"/>
      <c r="E302" s="14"/>
      <c r="F302" s="14"/>
      <c r="G302" s="21"/>
      <c r="H302" s="15">
        <f t="shared" si="2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>
      <c r="A303" s="17"/>
      <c r="B303" s="13">
        <f t="shared" si="1"/>
        <v>44009</v>
      </c>
      <c r="C303" s="14"/>
      <c r="D303" s="14"/>
      <c r="E303" s="14"/>
      <c r="F303" s="14"/>
      <c r="G303" s="21"/>
      <c r="H303" s="15">
        <f t="shared" si="2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>
      <c r="A304" s="17"/>
      <c r="B304" s="13">
        <f t="shared" si="1"/>
        <v>44010</v>
      </c>
      <c r="C304" s="22"/>
      <c r="D304" s="22"/>
      <c r="E304" s="22"/>
      <c r="F304" s="22"/>
      <c r="G304" s="15"/>
      <c r="H304" s="15">
        <f t="shared" si="2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>
      <c r="A305" s="17"/>
      <c r="B305" s="13">
        <f t="shared" si="1"/>
        <v>44011</v>
      </c>
      <c r="C305" s="14"/>
      <c r="D305" s="14"/>
      <c r="E305" s="14"/>
      <c r="F305" s="14"/>
      <c r="G305" s="21"/>
      <c r="H305" s="15">
        <f t="shared" si="2"/>
        <v>0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>
      <c r="A306" s="24"/>
      <c r="B306" s="13">
        <f t="shared" si="1"/>
        <v>44012</v>
      </c>
      <c r="C306" s="14"/>
      <c r="D306" s="14"/>
      <c r="E306" s="14"/>
      <c r="F306" s="14"/>
      <c r="G306" s="21"/>
      <c r="H306" s="15">
        <f t="shared" si="2"/>
        <v>0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>
      <c r="A307" s="12">
        <v>45839.0</v>
      </c>
      <c r="B307" s="13">
        <f t="shared" si="1"/>
        <v>44013</v>
      </c>
      <c r="C307" s="14"/>
      <c r="D307" s="14"/>
      <c r="E307" s="14"/>
      <c r="F307" s="14"/>
      <c r="G307" s="15"/>
      <c r="H307" s="15">
        <f t="shared" si="2"/>
        <v>0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>
      <c r="A308" s="17"/>
      <c r="B308" s="13">
        <f t="shared" si="1"/>
        <v>44014</v>
      </c>
      <c r="C308" s="14"/>
      <c r="D308" s="14"/>
      <c r="E308" s="14"/>
      <c r="F308" s="14"/>
      <c r="G308" s="21"/>
      <c r="H308" s="15">
        <f t="shared" si="2"/>
        <v>0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>
      <c r="A309" s="17"/>
      <c r="B309" s="13">
        <f t="shared" si="1"/>
        <v>44015</v>
      </c>
      <c r="C309" s="14"/>
      <c r="D309" s="14"/>
      <c r="E309" s="14"/>
      <c r="F309" s="14"/>
      <c r="G309" s="21"/>
      <c r="H309" s="15">
        <f t="shared" si="2"/>
        <v>0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>
      <c r="A310" s="17"/>
      <c r="B310" s="13">
        <f t="shared" si="1"/>
        <v>44016</v>
      </c>
      <c r="C310" s="14"/>
      <c r="D310" s="14"/>
      <c r="E310" s="14"/>
      <c r="F310" s="14"/>
      <c r="G310" s="21"/>
      <c r="H310" s="15">
        <f t="shared" si="2"/>
        <v>0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>
      <c r="A311" s="17"/>
      <c r="B311" s="13">
        <f t="shared" si="1"/>
        <v>44017</v>
      </c>
      <c r="C311" s="22"/>
      <c r="D311" s="22"/>
      <c r="E311" s="22"/>
      <c r="F311" s="22"/>
      <c r="G311" s="21"/>
      <c r="H311" s="15">
        <f t="shared" si="2"/>
        <v>0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>
      <c r="A312" s="17"/>
      <c r="B312" s="13">
        <f t="shared" si="1"/>
        <v>44018</v>
      </c>
      <c r="C312" s="22"/>
      <c r="D312" s="22"/>
      <c r="E312" s="22"/>
      <c r="F312" s="22"/>
      <c r="G312" s="21"/>
      <c r="H312" s="15">
        <f t="shared" si="2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>
      <c r="A313" s="17"/>
      <c r="B313" s="13">
        <f t="shared" si="1"/>
        <v>44019</v>
      </c>
      <c r="C313" s="14"/>
      <c r="D313" s="14"/>
      <c r="E313" s="14"/>
      <c r="F313" s="14"/>
      <c r="G313" s="21"/>
      <c r="H313" s="15">
        <f t="shared" si="2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>
      <c r="A314" s="17"/>
      <c r="B314" s="13">
        <f t="shared" si="1"/>
        <v>44020</v>
      </c>
      <c r="C314" s="14"/>
      <c r="D314" s="14"/>
      <c r="E314" s="14"/>
      <c r="F314" s="14"/>
      <c r="G314" s="21"/>
      <c r="H314" s="15">
        <f t="shared" si="2"/>
        <v>0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>
      <c r="A315" s="17"/>
      <c r="B315" s="13">
        <f t="shared" si="1"/>
        <v>44021</v>
      </c>
      <c r="C315" s="14"/>
      <c r="D315" s="14"/>
      <c r="E315" s="14"/>
      <c r="F315" s="14"/>
      <c r="G315" s="21"/>
      <c r="H315" s="15">
        <f t="shared" si="2"/>
        <v>0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>
      <c r="A316" s="17"/>
      <c r="B316" s="13">
        <f t="shared" si="1"/>
        <v>44022</v>
      </c>
      <c r="C316" s="14"/>
      <c r="D316" s="14"/>
      <c r="E316" s="14"/>
      <c r="F316" s="14"/>
      <c r="G316" s="21"/>
      <c r="H316" s="15">
        <f t="shared" si="2"/>
        <v>0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>
      <c r="A317" s="17"/>
      <c r="B317" s="13">
        <f t="shared" si="1"/>
        <v>44023</v>
      </c>
      <c r="C317" s="14"/>
      <c r="D317" s="14"/>
      <c r="E317" s="14"/>
      <c r="F317" s="14"/>
      <c r="G317" s="21"/>
      <c r="H317" s="15">
        <f t="shared" si="2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>
      <c r="A318" s="17"/>
      <c r="B318" s="13">
        <f t="shared" si="1"/>
        <v>44024</v>
      </c>
      <c r="C318" s="22"/>
      <c r="D318" s="22"/>
      <c r="E318" s="22"/>
      <c r="F318" s="22"/>
      <c r="G318" s="21"/>
      <c r="H318" s="15">
        <f t="shared" si="2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>
      <c r="A319" s="17"/>
      <c r="B319" s="13">
        <f t="shared" si="1"/>
        <v>44025</v>
      </c>
      <c r="C319" s="14"/>
      <c r="D319" s="14"/>
      <c r="E319" s="14"/>
      <c r="F319" s="14"/>
      <c r="G319" s="15"/>
      <c r="H319" s="15">
        <f t="shared" si="2"/>
        <v>0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>
      <c r="A320" s="17"/>
      <c r="B320" s="13">
        <f t="shared" si="1"/>
        <v>44026</v>
      </c>
      <c r="C320" s="14"/>
      <c r="D320" s="14"/>
      <c r="E320" s="14"/>
      <c r="F320" s="14"/>
      <c r="G320" s="21"/>
      <c r="H320" s="15">
        <f t="shared" si="2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>
      <c r="A321" s="17"/>
      <c r="B321" s="13">
        <f t="shared" si="1"/>
        <v>44027</v>
      </c>
      <c r="C321" s="14"/>
      <c r="D321" s="14"/>
      <c r="E321" s="14"/>
      <c r="F321" s="14"/>
      <c r="G321" s="21"/>
      <c r="H321" s="15">
        <f t="shared" si="2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>
      <c r="A322" s="17"/>
      <c r="B322" s="13">
        <f t="shared" si="1"/>
        <v>44028</v>
      </c>
      <c r="C322" s="22"/>
      <c r="D322" s="22"/>
      <c r="E322" s="22"/>
      <c r="F322" s="22"/>
      <c r="G322" s="21"/>
      <c r="H322" s="15">
        <f t="shared" si="2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>
      <c r="A323" s="17"/>
      <c r="B323" s="13">
        <f t="shared" si="1"/>
        <v>44029</v>
      </c>
      <c r="C323" s="22"/>
      <c r="D323" s="22"/>
      <c r="E323" s="22"/>
      <c r="F323" s="22"/>
      <c r="G323" s="15"/>
      <c r="H323" s="15">
        <f t="shared" si="2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>
      <c r="A324" s="17"/>
      <c r="B324" s="13">
        <f t="shared" si="1"/>
        <v>44030</v>
      </c>
      <c r="C324" s="22"/>
      <c r="D324" s="22"/>
      <c r="E324" s="22"/>
      <c r="F324" s="22"/>
      <c r="G324" s="21"/>
      <c r="H324" s="15">
        <f t="shared" si="2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>
      <c r="A325" s="17"/>
      <c r="B325" s="13">
        <f t="shared" si="1"/>
        <v>44031</v>
      </c>
      <c r="C325" s="22"/>
      <c r="D325" s="22"/>
      <c r="E325" s="22"/>
      <c r="F325" s="22"/>
      <c r="G325" s="21"/>
      <c r="H325" s="15">
        <f t="shared" si="2"/>
        <v>0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>
      <c r="A326" s="17"/>
      <c r="B326" s="13">
        <f t="shared" si="1"/>
        <v>44032</v>
      </c>
      <c r="C326" s="14"/>
      <c r="D326" s="14"/>
      <c r="E326" s="14"/>
      <c r="F326" s="14"/>
      <c r="G326" s="21"/>
      <c r="H326" s="15">
        <f t="shared" si="2"/>
        <v>0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>
      <c r="A327" s="17"/>
      <c r="B327" s="13">
        <f t="shared" si="1"/>
        <v>44033</v>
      </c>
      <c r="C327" s="14"/>
      <c r="D327" s="14"/>
      <c r="E327" s="14"/>
      <c r="F327" s="14"/>
      <c r="G327" s="21"/>
      <c r="H327" s="15">
        <f t="shared" si="2"/>
        <v>0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>
      <c r="A328" s="17"/>
      <c r="B328" s="13">
        <f t="shared" si="1"/>
        <v>44034</v>
      </c>
      <c r="C328" s="14"/>
      <c r="D328" s="14"/>
      <c r="E328" s="14"/>
      <c r="F328" s="14"/>
      <c r="G328" s="21"/>
      <c r="H328" s="15">
        <f t="shared" si="2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>
      <c r="A329" s="17"/>
      <c r="B329" s="13">
        <f t="shared" si="1"/>
        <v>44035</v>
      </c>
      <c r="C329" s="14"/>
      <c r="D329" s="14"/>
      <c r="E329" s="14"/>
      <c r="F329" s="14"/>
      <c r="G329" s="15"/>
      <c r="H329" s="15">
        <f t="shared" si="2"/>
        <v>0</v>
      </c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>
      <c r="A330" s="17"/>
      <c r="B330" s="13">
        <f t="shared" si="1"/>
        <v>44036</v>
      </c>
      <c r="C330" s="14"/>
      <c r="D330" s="14"/>
      <c r="E330" s="14"/>
      <c r="F330" s="14"/>
      <c r="G330" s="21"/>
      <c r="H330" s="15">
        <f t="shared" si="2"/>
        <v>0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>
      <c r="A331" s="17"/>
      <c r="B331" s="13">
        <f t="shared" si="1"/>
        <v>44037</v>
      </c>
      <c r="C331" s="22"/>
      <c r="D331" s="22"/>
      <c r="E331" s="22"/>
      <c r="F331" s="22"/>
      <c r="G331" s="21"/>
      <c r="H331" s="15">
        <f t="shared" si="2"/>
        <v>0</v>
      </c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>
      <c r="A332" s="17"/>
      <c r="B332" s="13">
        <f t="shared" si="1"/>
        <v>44038</v>
      </c>
      <c r="C332" s="22"/>
      <c r="D332" s="22"/>
      <c r="E332" s="22"/>
      <c r="F332" s="22"/>
      <c r="G332" s="21"/>
      <c r="H332" s="15">
        <f t="shared" si="2"/>
        <v>0</v>
      </c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>
      <c r="A333" s="17"/>
      <c r="B333" s="13">
        <f t="shared" si="1"/>
        <v>44039</v>
      </c>
      <c r="C333" s="22"/>
      <c r="D333" s="22"/>
      <c r="E333" s="22"/>
      <c r="F333" s="22"/>
      <c r="G333" s="21"/>
      <c r="H333" s="15">
        <f t="shared" si="2"/>
        <v>0</v>
      </c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>
      <c r="A334" s="17"/>
      <c r="B334" s="13">
        <f t="shared" si="1"/>
        <v>44040</v>
      </c>
      <c r="C334" s="22"/>
      <c r="D334" s="22"/>
      <c r="E334" s="22"/>
      <c r="F334" s="22"/>
      <c r="G334" s="15"/>
      <c r="H334" s="15">
        <f t="shared" si="2"/>
        <v>0</v>
      </c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>
      <c r="A335" s="17"/>
      <c r="B335" s="13">
        <f t="shared" si="1"/>
        <v>44041</v>
      </c>
      <c r="C335" s="22"/>
      <c r="D335" s="22"/>
      <c r="E335" s="22"/>
      <c r="F335" s="22"/>
      <c r="G335" s="21"/>
      <c r="H335" s="15">
        <f t="shared" si="2"/>
        <v>0</v>
      </c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>
      <c r="A336" s="17"/>
      <c r="B336" s="13">
        <f t="shared" si="1"/>
        <v>44042</v>
      </c>
      <c r="C336" s="22"/>
      <c r="D336" s="22"/>
      <c r="E336" s="22"/>
      <c r="F336" s="22"/>
      <c r="G336" s="21"/>
      <c r="H336" s="15">
        <f t="shared" si="2"/>
        <v>0</v>
      </c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>
      <c r="A337" s="24"/>
      <c r="B337" s="13">
        <f t="shared" si="1"/>
        <v>44043</v>
      </c>
      <c r="C337" s="22"/>
      <c r="D337" s="22"/>
      <c r="E337" s="22"/>
      <c r="F337" s="22"/>
      <c r="G337" s="21"/>
      <c r="H337" s="15">
        <f t="shared" si="2"/>
        <v>0</v>
      </c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>
      <c r="A338" s="12">
        <v>45870.0</v>
      </c>
      <c r="B338" s="13">
        <f t="shared" si="1"/>
        <v>44044</v>
      </c>
      <c r="C338" s="22"/>
      <c r="D338" s="22"/>
      <c r="E338" s="22"/>
      <c r="F338" s="22"/>
      <c r="G338" s="21"/>
      <c r="H338" s="15">
        <f t="shared" si="2"/>
        <v>0</v>
      </c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>
      <c r="A339" s="17"/>
      <c r="B339" s="13">
        <f t="shared" si="1"/>
        <v>44045</v>
      </c>
      <c r="C339" s="22"/>
      <c r="D339" s="22"/>
      <c r="E339" s="22"/>
      <c r="F339" s="22"/>
      <c r="G339" s="15"/>
      <c r="H339" s="15">
        <f t="shared" si="2"/>
        <v>0</v>
      </c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>
      <c r="A340" s="17"/>
      <c r="B340" s="13">
        <f t="shared" si="1"/>
        <v>44046</v>
      </c>
      <c r="C340" s="22"/>
      <c r="D340" s="22"/>
      <c r="E340" s="22"/>
      <c r="F340" s="22"/>
      <c r="G340" s="21"/>
      <c r="H340" s="15">
        <f t="shared" si="2"/>
        <v>0</v>
      </c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>
      <c r="A341" s="17"/>
      <c r="B341" s="13">
        <f t="shared" si="1"/>
        <v>44047</v>
      </c>
      <c r="C341" s="22"/>
      <c r="D341" s="22"/>
      <c r="E341" s="22"/>
      <c r="F341" s="22"/>
      <c r="G341" s="15"/>
      <c r="H341" s="15">
        <f t="shared" si="2"/>
        <v>0</v>
      </c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>
      <c r="A342" s="17"/>
      <c r="B342" s="13">
        <f t="shared" si="1"/>
        <v>44048</v>
      </c>
      <c r="C342" s="22"/>
      <c r="D342" s="22"/>
      <c r="E342" s="22"/>
      <c r="F342" s="22"/>
      <c r="G342" s="19"/>
      <c r="H342" s="15">
        <f t="shared" si="2"/>
        <v>0</v>
      </c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>
      <c r="A343" s="17"/>
      <c r="B343" s="13">
        <f t="shared" si="1"/>
        <v>44049</v>
      </c>
      <c r="C343" s="22"/>
      <c r="D343" s="22"/>
      <c r="E343" s="22"/>
      <c r="F343" s="22"/>
      <c r="G343" s="21"/>
      <c r="H343" s="15">
        <f t="shared" si="2"/>
        <v>0</v>
      </c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>
      <c r="A344" s="17"/>
      <c r="B344" s="13">
        <f t="shared" si="1"/>
        <v>44050</v>
      </c>
      <c r="C344" s="22"/>
      <c r="D344" s="22"/>
      <c r="E344" s="14"/>
      <c r="F344" s="14"/>
      <c r="G344" s="15"/>
      <c r="H344" s="15">
        <f t="shared" si="2"/>
        <v>0</v>
      </c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</row>
    <row r="345">
      <c r="A345" s="17"/>
      <c r="B345" s="13">
        <f t="shared" si="1"/>
        <v>44051</v>
      </c>
      <c r="C345" s="22"/>
      <c r="D345" s="22"/>
      <c r="E345" s="22"/>
      <c r="F345" s="22"/>
      <c r="G345" s="21"/>
      <c r="H345" s="15">
        <f t="shared" si="2"/>
        <v>0</v>
      </c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>
      <c r="A346" s="17"/>
      <c r="B346" s="13">
        <f t="shared" si="1"/>
        <v>44052</v>
      </c>
      <c r="C346" s="22"/>
      <c r="D346" s="22"/>
      <c r="E346" s="22"/>
      <c r="F346" s="22"/>
      <c r="G346" s="21"/>
      <c r="H346" s="15">
        <f t="shared" si="2"/>
        <v>0</v>
      </c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>
      <c r="A347" s="17"/>
      <c r="B347" s="13">
        <f t="shared" si="1"/>
        <v>44053</v>
      </c>
      <c r="C347" s="22"/>
      <c r="D347" s="22"/>
      <c r="E347" s="22"/>
      <c r="F347" s="22"/>
      <c r="G347" s="21"/>
      <c r="H347" s="15">
        <f t="shared" si="2"/>
        <v>0</v>
      </c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>
      <c r="A348" s="17"/>
      <c r="B348" s="13">
        <f t="shared" si="1"/>
        <v>44054</v>
      </c>
      <c r="C348" s="14"/>
      <c r="D348" s="14"/>
      <c r="E348" s="14"/>
      <c r="F348" s="14"/>
      <c r="G348" s="21"/>
      <c r="H348" s="15">
        <f t="shared" si="2"/>
        <v>0</v>
      </c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>
      <c r="A349" s="17"/>
      <c r="B349" s="13">
        <f t="shared" si="1"/>
        <v>44055</v>
      </c>
      <c r="C349" s="14"/>
      <c r="D349" s="14"/>
      <c r="E349" s="14"/>
      <c r="F349" s="14"/>
      <c r="G349" s="21"/>
      <c r="H349" s="15">
        <f t="shared" si="2"/>
        <v>0</v>
      </c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>
      <c r="A350" s="17"/>
      <c r="B350" s="13">
        <f t="shared" si="1"/>
        <v>44056</v>
      </c>
      <c r="C350" s="14"/>
      <c r="D350" s="14"/>
      <c r="E350" s="14"/>
      <c r="F350" s="14"/>
      <c r="G350" s="21"/>
      <c r="H350" s="15">
        <f t="shared" si="2"/>
        <v>0</v>
      </c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>
      <c r="A351" s="17"/>
      <c r="B351" s="13">
        <f t="shared" si="1"/>
        <v>44057</v>
      </c>
      <c r="C351" s="22"/>
      <c r="D351" s="22"/>
      <c r="E351" s="22"/>
      <c r="F351" s="22"/>
      <c r="G351" s="21"/>
      <c r="H351" s="15">
        <f t="shared" si="2"/>
        <v>0</v>
      </c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>
      <c r="A352" s="17"/>
      <c r="B352" s="13">
        <f t="shared" si="1"/>
        <v>44058</v>
      </c>
      <c r="C352" s="14"/>
      <c r="D352" s="14"/>
      <c r="E352" s="14"/>
      <c r="F352" s="14"/>
      <c r="G352" s="21"/>
      <c r="H352" s="15">
        <f t="shared" si="2"/>
        <v>0</v>
      </c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>
      <c r="A353" s="17"/>
      <c r="B353" s="13">
        <f t="shared" si="1"/>
        <v>44059</v>
      </c>
      <c r="C353" s="22"/>
      <c r="D353" s="22"/>
      <c r="E353" s="22"/>
      <c r="F353" s="22"/>
      <c r="G353" s="15"/>
      <c r="H353" s="15">
        <f t="shared" si="2"/>
        <v>0</v>
      </c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>
      <c r="A354" s="17"/>
      <c r="B354" s="13">
        <f t="shared" si="1"/>
        <v>44060</v>
      </c>
      <c r="C354" s="14"/>
      <c r="D354" s="14"/>
      <c r="E354" s="14"/>
      <c r="F354" s="14"/>
      <c r="G354" s="15"/>
      <c r="H354" s="15">
        <f t="shared" si="2"/>
        <v>0</v>
      </c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>
      <c r="A355" s="17"/>
      <c r="B355" s="13">
        <f t="shared" si="1"/>
        <v>44061</v>
      </c>
      <c r="C355" s="14"/>
      <c r="D355" s="14"/>
      <c r="E355" s="14"/>
      <c r="F355" s="14"/>
      <c r="G355" s="15"/>
      <c r="H355" s="15">
        <f t="shared" si="2"/>
        <v>0</v>
      </c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>
      <c r="A356" s="17"/>
      <c r="B356" s="13">
        <f t="shared" si="1"/>
        <v>44062</v>
      </c>
      <c r="C356" s="14"/>
      <c r="D356" s="14"/>
      <c r="E356" s="14"/>
      <c r="F356" s="14"/>
      <c r="G356" s="21"/>
      <c r="H356" s="15">
        <f t="shared" si="2"/>
        <v>0</v>
      </c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>
      <c r="A357" s="17"/>
      <c r="B357" s="13">
        <f t="shared" si="1"/>
        <v>44063</v>
      </c>
      <c r="C357" s="14"/>
      <c r="D357" s="14"/>
      <c r="E357" s="14"/>
      <c r="F357" s="14"/>
      <c r="G357" s="21"/>
      <c r="H357" s="15">
        <f t="shared" si="2"/>
        <v>0</v>
      </c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>
      <c r="A358" s="17"/>
      <c r="B358" s="13">
        <f t="shared" si="1"/>
        <v>44064</v>
      </c>
      <c r="C358" s="14"/>
      <c r="D358" s="14"/>
      <c r="E358" s="14"/>
      <c r="F358" s="14"/>
      <c r="G358" s="15"/>
      <c r="H358" s="15">
        <f t="shared" si="2"/>
        <v>0</v>
      </c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>
      <c r="A359" s="17"/>
      <c r="B359" s="13">
        <f t="shared" si="1"/>
        <v>44065</v>
      </c>
      <c r="C359" s="22"/>
      <c r="D359" s="22"/>
      <c r="E359" s="22"/>
      <c r="F359" s="22"/>
      <c r="G359" s="21"/>
      <c r="H359" s="15">
        <f t="shared" si="2"/>
        <v>0</v>
      </c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>
      <c r="A360" s="17"/>
      <c r="B360" s="13">
        <f t="shared" si="1"/>
        <v>44066</v>
      </c>
      <c r="C360" s="22"/>
      <c r="D360" s="22"/>
      <c r="E360" s="22"/>
      <c r="F360" s="22"/>
      <c r="G360" s="21"/>
      <c r="H360" s="15">
        <f t="shared" si="2"/>
        <v>0</v>
      </c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>
      <c r="A361" s="17"/>
      <c r="B361" s="13">
        <f t="shared" si="1"/>
        <v>44067</v>
      </c>
      <c r="C361" s="22"/>
      <c r="D361" s="22"/>
      <c r="E361" s="22"/>
      <c r="F361" s="22"/>
      <c r="G361" s="21"/>
      <c r="H361" s="15">
        <f t="shared" si="2"/>
        <v>0</v>
      </c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>
      <c r="A362" s="17"/>
      <c r="B362" s="13">
        <f t="shared" si="1"/>
        <v>44068</v>
      </c>
      <c r="C362" s="14"/>
      <c r="D362" s="14"/>
      <c r="E362" s="14"/>
      <c r="F362" s="14"/>
      <c r="G362" s="21"/>
      <c r="H362" s="15">
        <f t="shared" si="2"/>
        <v>0</v>
      </c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>
      <c r="A363" s="17"/>
      <c r="B363" s="13">
        <f t="shared" si="1"/>
        <v>44069</v>
      </c>
      <c r="C363" s="14"/>
      <c r="D363" s="14"/>
      <c r="E363" s="14"/>
      <c r="F363" s="14"/>
      <c r="G363" s="15"/>
      <c r="H363" s="15">
        <f t="shared" si="2"/>
        <v>0</v>
      </c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>
      <c r="A364" s="17"/>
      <c r="B364" s="13">
        <f t="shared" si="1"/>
        <v>44070</v>
      </c>
      <c r="C364" s="14"/>
      <c r="D364" s="14"/>
      <c r="E364" s="14"/>
      <c r="F364" s="14"/>
      <c r="G364" s="21"/>
      <c r="H364" s="15">
        <f t="shared" si="2"/>
        <v>0</v>
      </c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>
      <c r="A365" s="17"/>
      <c r="B365" s="13">
        <f t="shared" si="1"/>
        <v>44071</v>
      </c>
      <c r="C365" s="14"/>
      <c r="D365" s="22"/>
      <c r="E365" s="22"/>
      <c r="F365" s="14"/>
      <c r="G365" s="21"/>
      <c r="H365" s="15">
        <f t="shared" si="2"/>
        <v>0</v>
      </c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>
      <c r="A366" s="17"/>
      <c r="B366" s="13">
        <f t="shared" si="1"/>
        <v>44072</v>
      </c>
      <c r="C366" s="22"/>
      <c r="D366" s="22"/>
      <c r="E366" s="22"/>
      <c r="F366" s="22"/>
      <c r="G366" s="21"/>
      <c r="H366" s="15">
        <f t="shared" si="2"/>
        <v>0</v>
      </c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>
      <c r="A367" s="17"/>
      <c r="B367" s="13">
        <f t="shared" si="1"/>
        <v>44073</v>
      </c>
      <c r="C367" s="22"/>
      <c r="D367" s="22"/>
      <c r="E367" s="22"/>
      <c r="F367" s="22"/>
      <c r="G367" s="21"/>
      <c r="H367" s="15">
        <f t="shared" si="2"/>
        <v>0</v>
      </c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>
      <c r="A368" s="24"/>
      <c r="B368" s="13">
        <f t="shared" si="1"/>
        <v>44074</v>
      </c>
      <c r="C368" s="14"/>
      <c r="D368" s="19"/>
      <c r="E368" s="14"/>
      <c r="F368" s="14"/>
      <c r="G368" s="21"/>
      <c r="H368" s="15">
        <f t="shared" si="2"/>
        <v>0</v>
      </c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>
      <c r="A369" s="27"/>
      <c r="B369" s="28"/>
      <c r="G369" s="3"/>
      <c r="H369" s="3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>
      <c r="A370" s="27"/>
      <c r="B370" s="28"/>
      <c r="G370" s="3"/>
      <c r="H370" s="3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>
      <c r="A371" s="27"/>
      <c r="B371" s="28"/>
      <c r="G371" s="3"/>
      <c r="H371" s="3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>
      <c r="A372" s="27"/>
      <c r="B372" s="28"/>
      <c r="G372" s="3"/>
      <c r="H372" s="3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>
      <c r="A373" s="27"/>
      <c r="B373" s="28"/>
      <c r="G373" s="3"/>
      <c r="H373" s="3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>
      <c r="A374" s="27"/>
      <c r="B374" s="28"/>
      <c r="G374" s="3"/>
      <c r="H374" s="3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>
      <c r="A375" s="27"/>
      <c r="B375" s="28"/>
      <c r="G375" s="3"/>
      <c r="H375" s="3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>
      <c r="A376" s="27"/>
      <c r="B376" s="28"/>
      <c r="G376" s="3"/>
      <c r="H376" s="3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>
      <c r="A377" s="27"/>
      <c r="B377" s="28"/>
      <c r="G377" s="3"/>
      <c r="H377" s="3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>
      <c r="A378" s="27"/>
      <c r="B378" s="9"/>
      <c r="G378" s="16"/>
      <c r="H378" s="16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>
      <c r="A379" s="27"/>
      <c r="B379" s="9"/>
      <c r="G379" s="16"/>
      <c r="H379" s="16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>
      <c r="A380" s="27"/>
      <c r="B380" s="9"/>
      <c r="G380" s="16"/>
      <c r="H380" s="16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>
      <c r="A381" s="27"/>
      <c r="B381" s="9"/>
      <c r="G381" s="16"/>
      <c r="H381" s="16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>
      <c r="A382" s="27"/>
      <c r="B382" s="9"/>
      <c r="G382" s="16"/>
      <c r="H382" s="16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>
      <c r="A383" s="27"/>
      <c r="B383" s="9"/>
      <c r="G383" s="16"/>
      <c r="H383" s="16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>
      <c r="A384" s="27"/>
      <c r="B384" s="9"/>
      <c r="G384" s="16"/>
      <c r="H384" s="16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>
      <c r="A385" s="27"/>
      <c r="B385" s="9"/>
      <c r="G385" s="16"/>
      <c r="H385" s="16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>
      <c r="A386" s="27"/>
      <c r="B386" s="9"/>
      <c r="G386" s="16"/>
      <c r="H386" s="16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>
      <c r="A387" s="27"/>
      <c r="B387" s="9"/>
      <c r="G387" s="16"/>
      <c r="H387" s="16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>
      <c r="A388" s="27"/>
      <c r="B388" s="9"/>
      <c r="G388" s="16"/>
      <c r="H388" s="16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>
      <c r="A389" s="27"/>
      <c r="B389" s="9"/>
      <c r="G389" s="16"/>
      <c r="H389" s="16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>
      <c r="A390" s="27"/>
      <c r="B390" s="9"/>
      <c r="G390" s="16"/>
      <c r="H390" s="16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>
      <c r="A391" s="27"/>
      <c r="B391" s="9"/>
      <c r="G391" s="16"/>
      <c r="H391" s="16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>
      <c r="A392" s="27"/>
      <c r="B392" s="9"/>
      <c r="G392" s="16"/>
      <c r="H392" s="16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>
      <c r="A393" s="27"/>
      <c r="B393" s="9"/>
      <c r="G393" s="16"/>
      <c r="H393" s="16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>
      <c r="A394" s="27"/>
      <c r="B394" s="9"/>
      <c r="G394" s="16"/>
      <c r="H394" s="16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>
      <c r="A395" s="27"/>
      <c r="B395" s="9"/>
      <c r="G395" s="16"/>
      <c r="H395" s="16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>
      <c r="A396" s="27"/>
      <c r="B396" s="9"/>
      <c r="G396" s="16"/>
      <c r="H396" s="16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>
      <c r="A397" s="27"/>
      <c r="B397" s="9"/>
      <c r="G397" s="16"/>
      <c r="H397" s="16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>
      <c r="A398" s="27"/>
      <c r="B398" s="9"/>
      <c r="G398" s="16"/>
      <c r="H398" s="16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>
      <c r="A399" s="27"/>
      <c r="B399" s="9"/>
      <c r="G399" s="16"/>
      <c r="H399" s="16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>
      <c r="A400" s="27"/>
      <c r="B400" s="9"/>
      <c r="G400" s="16"/>
      <c r="H400" s="16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>
      <c r="A401" s="27"/>
      <c r="B401" s="9"/>
      <c r="G401" s="16"/>
      <c r="H401" s="16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>
      <c r="A402" s="27"/>
      <c r="B402" s="9"/>
      <c r="G402" s="16"/>
      <c r="H402" s="16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>
      <c r="A403" s="27"/>
      <c r="B403" s="9"/>
      <c r="G403" s="16"/>
      <c r="H403" s="16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>
      <c r="A404" s="27"/>
      <c r="B404" s="9"/>
      <c r="G404" s="16"/>
      <c r="H404" s="16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>
      <c r="A405" s="27"/>
      <c r="B405" s="9"/>
      <c r="G405" s="16"/>
      <c r="H405" s="16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>
      <c r="A406" s="27"/>
      <c r="B406" s="9"/>
      <c r="G406" s="16"/>
      <c r="H406" s="16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>
      <c r="A407" s="27"/>
      <c r="B407" s="9"/>
      <c r="G407" s="16"/>
      <c r="H407" s="16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>
      <c r="A408" s="27"/>
      <c r="B408" s="9"/>
      <c r="G408" s="16"/>
      <c r="H408" s="16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>
      <c r="A409" s="27"/>
      <c r="B409" s="9"/>
      <c r="G409" s="16"/>
      <c r="H409" s="16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>
      <c r="A410" s="27"/>
      <c r="B410" s="9"/>
      <c r="G410" s="16"/>
      <c r="H410" s="16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>
      <c r="A411" s="27"/>
      <c r="B411" s="9"/>
      <c r="G411" s="16"/>
      <c r="H411" s="16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>
      <c r="A412" s="27"/>
      <c r="B412" s="9"/>
      <c r="G412" s="16"/>
      <c r="H412" s="16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>
      <c r="A413" s="27"/>
      <c r="B413" s="9"/>
      <c r="G413" s="16"/>
      <c r="H413" s="16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>
      <c r="A414" s="27"/>
      <c r="B414" s="9"/>
      <c r="G414" s="16"/>
      <c r="H414" s="16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>
      <c r="A415" s="27"/>
      <c r="B415" s="9"/>
      <c r="G415" s="16"/>
      <c r="H415" s="16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>
      <c r="A416" s="27"/>
      <c r="B416" s="9"/>
      <c r="G416" s="16"/>
      <c r="H416" s="16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>
      <c r="A417" s="27"/>
      <c r="B417" s="9"/>
      <c r="G417" s="16"/>
      <c r="H417" s="16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>
      <c r="A418" s="27"/>
      <c r="B418" s="9"/>
      <c r="G418" s="16"/>
      <c r="H418" s="16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>
      <c r="A419" s="27"/>
      <c r="B419" s="9"/>
      <c r="G419" s="16"/>
      <c r="H419" s="16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>
      <c r="A420" s="27"/>
      <c r="B420" s="9"/>
      <c r="G420" s="16"/>
      <c r="H420" s="16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>
      <c r="A421" s="27"/>
      <c r="B421" s="9"/>
      <c r="G421" s="16"/>
      <c r="H421" s="16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>
      <c r="A422" s="27"/>
      <c r="B422" s="9"/>
      <c r="G422" s="16"/>
      <c r="H422" s="16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>
      <c r="A423" s="27"/>
      <c r="B423" s="9"/>
      <c r="G423" s="16"/>
      <c r="H423" s="16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>
      <c r="A424" s="27"/>
      <c r="B424" s="9"/>
      <c r="G424" s="16"/>
      <c r="H424" s="16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>
      <c r="A425" s="27"/>
      <c r="B425" s="9"/>
      <c r="G425" s="16"/>
      <c r="H425" s="16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>
      <c r="A426" s="27"/>
      <c r="B426" s="9"/>
      <c r="G426" s="16"/>
      <c r="H426" s="16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>
      <c r="A427" s="27"/>
      <c r="B427" s="9"/>
      <c r="G427" s="16"/>
      <c r="H427" s="16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>
      <c r="A428" s="27"/>
      <c r="B428" s="9"/>
      <c r="G428" s="16"/>
      <c r="H428" s="16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>
      <c r="A429" s="27"/>
      <c r="B429" s="9"/>
      <c r="G429" s="16"/>
      <c r="H429" s="16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>
      <c r="A430" s="27"/>
      <c r="B430" s="9"/>
      <c r="G430" s="16"/>
      <c r="H430" s="16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>
      <c r="A431" s="27"/>
      <c r="B431" s="9"/>
      <c r="G431" s="16"/>
      <c r="H431" s="16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>
      <c r="A432" s="27"/>
      <c r="B432" s="9"/>
      <c r="G432" s="16"/>
      <c r="H432" s="16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>
      <c r="A433" s="27"/>
      <c r="B433" s="9"/>
      <c r="G433" s="16"/>
      <c r="H433" s="16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>
      <c r="A434" s="27"/>
      <c r="B434" s="9"/>
      <c r="G434" s="16"/>
      <c r="H434" s="16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>
      <c r="A435" s="27"/>
      <c r="B435" s="9"/>
      <c r="G435" s="16"/>
      <c r="H435" s="16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>
      <c r="A436" s="27"/>
      <c r="B436" s="9"/>
      <c r="G436" s="16"/>
      <c r="H436" s="16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>
      <c r="A437" s="27"/>
      <c r="B437" s="9"/>
      <c r="G437" s="16"/>
      <c r="H437" s="16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>
      <c r="A438" s="27"/>
      <c r="B438" s="9"/>
      <c r="G438" s="16"/>
      <c r="H438" s="16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>
      <c r="A439" s="27"/>
      <c r="B439" s="9"/>
      <c r="G439" s="16"/>
      <c r="H439" s="16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>
      <c r="A440" s="27"/>
      <c r="B440" s="9"/>
      <c r="G440" s="16"/>
      <c r="H440" s="16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>
      <c r="A441" s="27"/>
      <c r="B441" s="9"/>
      <c r="G441" s="16"/>
      <c r="H441" s="16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>
      <c r="A442" s="27"/>
      <c r="B442" s="9"/>
      <c r="G442" s="16"/>
      <c r="H442" s="16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>
      <c r="A443" s="27"/>
      <c r="B443" s="9"/>
      <c r="G443" s="16"/>
      <c r="H443" s="16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>
      <c r="A444" s="27"/>
      <c r="B444" s="9"/>
      <c r="G444" s="16"/>
      <c r="H444" s="16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>
      <c r="A445" s="27"/>
      <c r="B445" s="9"/>
      <c r="G445" s="16"/>
      <c r="H445" s="16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>
      <c r="A446" s="27"/>
      <c r="B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>
      <c r="A447" s="27"/>
      <c r="B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>
      <c r="A448" s="27"/>
      <c r="B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>
      <c r="A449" s="27"/>
      <c r="B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>
      <c r="A450" s="27"/>
      <c r="B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>
      <c r="A451" s="27"/>
      <c r="B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>
      <c r="A452" s="27"/>
      <c r="B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>
      <c r="A453" s="27"/>
      <c r="B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>
      <c r="A454" s="27"/>
      <c r="B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>
      <c r="A455" s="27"/>
      <c r="B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>
      <c r="A456" s="27"/>
      <c r="B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>
      <c r="A457" s="27"/>
      <c r="B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>
      <c r="A458" s="27"/>
      <c r="B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>
      <c r="A459" s="27"/>
      <c r="B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>
      <c r="A460" s="27"/>
      <c r="B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>
      <c r="A461" s="27"/>
      <c r="B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>
      <c r="A462" s="27"/>
      <c r="B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>
      <c r="A463" s="27"/>
      <c r="B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>
      <c r="A464" s="27"/>
      <c r="B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>
      <c r="A465" s="27"/>
      <c r="B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>
      <c r="A466" s="27"/>
      <c r="B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>
      <c r="A467" s="27"/>
      <c r="B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>
      <c r="A468" s="27"/>
      <c r="B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>
      <c r="A469" s="27"/>
      <c r="B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>
      <c r="A470" s="27"/>
      <c r="B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>
      <c r="A471" s="27"/>
      <c r="B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>
      <c r="A472" s="27"/>
      <c r="B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>
      <c r="A473" s="27"/>
      <c r="B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>
      <c r="A474" s="27"/>
      <c r="B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>
      <c r="A475" s="27"/>
      <c r="B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>
      <c r="A476" s="27"/>
      <c r="B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>
      <c r="A477" s="27"/>
      <c r="B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>
      <c r="A478" s="27"/>
      <c r="B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>
      <c r="A479" s="27"/>
      <c r="B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>
      <c r="A480" s="27"/>
      <c r="B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>
      <c r="A481" s="27"/>
      <c r="B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>
      <c r="A482" s="27"/>
      <c r="B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>
      <c r="A483" s="27"/>
      <c r="B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>
      <c r="A484" s="27"/>
      <c r="B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>
      <c r="A485" s="27"/>
      <c r="B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>
      <c r="A486" s="27"/>
      <c r="B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>
      <c r="A487" s="27"/>
      <c r="B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>
      <c r="A488" s="27"/>
      <c r="B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>
      <c r="A489" s="27"/>
      <c r="B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>
      <c r="A490" s="27"/>
      <c r="B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>
      <c r="A491" s="27"/>
      <c r="B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>
      <c r="A492" s="27"/>
      <c r="B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>
      <c r="A493" s="27"/>
      <c r="B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>
      <c r="A494" s="27"/>
      <c r="B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>
      <c r="A495" s="27"/>
      <c r="B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>
      <c r="A496" s="27"/>
      <c r="B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>
      <c r="A497" s="27"/>
      <c r="B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>
      <c r="A498" s="27"/>
      <c r="B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>
      <c r="A499" s="27"/>
      <c r="B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>
      <c r="A500" s="27"/>
      <c r="B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>
      <c r="A501" s="27"/>
      <c r="B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>
      <c r="A502" s="27"/>
      <c r="B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>
      <c r="A503" s="27"/>
      <c r="B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>
      <c r="A504" s="27"/>
      <c r="B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>
      <c r="A505" s="27"/>
      <c r="B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>
      <c r="A506" s="27"/>
      <c r="B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>
      <c r="A507" s="27"/>
      <c r="B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>
      <c r="A508" s="27"/>
      <c r="B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>
      <c r="A509" s="27"/>
      <c r="B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>
      <c r="A510" s="27"/>
      <c r="B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>
      <c r="A511" s="27"/>
      <c r="B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>
      <c r="A512" s="27"/>
      <c r="B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>
      <c r="A513" s="27"/>
      <c r="B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>
      <c r="A514" s="27"/>
      <c r="B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>
      <c r="A515" s="27"/>
      <c r="B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>
      <c r="A516" s="27"/>
      <c r="B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>
      <c r="A517" s="27"/>
      <c r="B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>
      <c r="A518" s="27"/>
      <c r="B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>
      <c r="A519" s="27"/>
      <c r="B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>
      <c r="A520" s="27"/>
      <c r="B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>
      <c r="A521" s="27"/>
      <c r="B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>
      <c r="A522" s="27"/>
      <c r="B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>
      <c r="A523" s="27"/>
      <c r="B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>
      <c r="A524" s="27"/>
      <c r="B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>
      <c r="A525" s="27"/>
      <c r="B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>
      <c r="A526" s="27"/>
      <c r="B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>
      <c r="A527" s="27"/>
      <c r="B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>
      <c r="A528" s="27"/>
      <c r="B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>
      <c r="A529" s="27"/>
      <c r="B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>
      <c r="A530" s="27"/>
      <c r="B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>
      <c r="A531" s="27"/>
      <c r="B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>
      <c r="A532" s="27"/>
      <c r="B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>
      <c r="A533" s="27"/>
      <c r="B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>
      <c r="A534" s="27"/>
      <c r="B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>
      <c r="A535" s="27"/>
      <c r="B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>
      <c r="A536" s="27"/>
      <c r="B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>
      <c r="A537" s="27"/>
      <c r="B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>
      <c r="A538" s="27"/>
      <c r="B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>
      <c r="A539" s="27"/>
      <c r="B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>
      <c r="A540" s="27"/>
      <c r="B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>
      <c r="A541" s="27"/>
      <c r="B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>
      <c r="A542" s="27"/>
      <c r="B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>
      <c r="A543" s="27"/>
      <c r="B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>
      <c r="A544" s="27"/>
      <c r="B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>
      <c r="A545" s="27"/>
      <c r="B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>
      <c r="A546" s="27"/>
      <c r="B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>
      <c r="A547" s="27"/>
      <c r="B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</row>
    <row r="548">
      <c r="A548" s="27"/>
      <c r="B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>
      <c r="A549" s="27"/>
      <c r="B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>
      <c r="A550" s="27"/>
      <c r="B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>
      <c r="A551" s="27"/>
      <c r="B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>
      <c r="A552" s="27"/>
      <c r="B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>
      <c r="A553" s="27"/>
      <c r="B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>
      <c r="A554" s="27"/>
      <c r="B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>
      <c r="A555" s="27"/>
      <c r="B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>
      <c r="A556" s="27"/>
      <c r="B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>
      <c r="A557" s="27"/>
      <c r="B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>
      <c r="A558" s="27"/>
      <c r="B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>
      <c r="A559" s="27"/>
      <c r="B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>
      <c r="A560" s="27"/>
      <c r="B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>
      <c r="A561" s="27"/>
      <c r="B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>
      <c r="A562" s="27"/>
      <c r="B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>
      <c r="A563" s="27"/>
      <c r="B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>
      <c r="A564" s="27"/>
      <c r="B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>
      <c r="A565" s="27"/>
      <c r="B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>
      <c r="A566" s="27"/>
      <c r="B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>
      <c r="A567" s="27"/>
      <c r="B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>
      <c r="A568" s="27"/>
      <c r="B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>
      <c r="A569" s="27"/>
      <c r="B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>
      <c r="A570" s="27"/>
      <c r="B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>
      <c r="A571" s="27"/>
      <c r="B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>
      <c r="A572" s="27"/>
      <c r="B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>
      <c r="A573" s="27"/>
      <c r="B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>
      <c r="A574" s="27"/>
      <c r="B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>
      <c r="A575" s="27"/>
      <c r="B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>
      <c r="A576" s="27"/>
      <c r="B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>
      <c r="A577" s="27"/>
      <c r="B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>
      <c r="A578" s="27"/>
      <c r="B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>
      <c r="A579" s="27"/>
      <c r="B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>
      <c r="A580" s="27"/>
      <c r="B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>
      <c r="A581" s="27"/>
      <c r="B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>
      <c r="A582" s="27"/>
      <c r="B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>
      <c r="A583" s="27"/>
      <c r="B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>
      <c r="A584" s="27"/>
      <c r="B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>
      <c r="A585" s="27"/>
      <c r="B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>
      <c r="A586" s="27"/>
      <c r="B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>
      <c r="A587" s="27"/>
      <c r="B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>
      <c r="A588" s="27"/>
      <c r="B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>
      <c r="A589" s="27"/>
      <c r="B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>
      <c r="A590" s="27"/>
      <c r="B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>
      <c r="A591" s="27"/>
      <c r="B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>
      <c r="A592" s="27"/>
      <c r="B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>
      <c r="A593" s="27"/>
      <c r="B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>
      <c r="A594" s="27"/>
      <c r="B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>
      <c r="A595" s="27"/>
      <c r="B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>
      <c r="A596" s="27"/>
      <c r="B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>
      <c r="A597" s="27"/>
      <c r="B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>
      <c r="A598" s="27"/>
      <c r="B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>
      <c r="A599" s="27"/>
      <c r="B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>
      <c r="A600" s="27"/>
      <c r="B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>
      <c r="A601" s="27"/>
      <c r="B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>
      <c r="A602" s="27"/>
      <c r="B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>
      <c r="A603" s="27"/>
      <c r="B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>
      <c r="A604" s="27"/>
      <c r="B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>
      <c r="A605" s="27"/>
      <c r="B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>
      <c r="A606" s="27"/>
      <c r="B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>
      <c r="A607" s="27"/>
      <c r="B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>
      <c r="A608" s="27"/>
      <c r="B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>
      <c r="A609" s="27"/>
      <c r="B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>
      <c r="A610" s="27"/>
      <c r="B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>
      <c r="A611" s="27"/>
      <c r="B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>
      <c r="A612" s="27"/>
      <c r="B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>
      <c r="A613" s="27"/>
      <c r="B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>
      <c r="A614" s="27"/>
      <c r="B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>
      <c r="A615" s="27"/>
      <c r="B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>
      <c r="A616" s="27"/>
      <c r="B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>
      <c r="A617" s="27"/>
      <c r="B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>
      <c r="A618" s="27"/>
      <c r="B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>
      <c r="A619" s="27"/>
      <c r="B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>
      <c r="A620" s="27"/>
      <c r="B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>
      <c r="A621" s="27"/>
      <c r="B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>
      <c r="A622" s="27"/>
      <c r="B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>
      <c r="A623" s="27"/>
      <c r="B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>
      <c r="A624" s="27"/>
      <c r="B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>
      <c r="A625" s="27"/>
      <c r="B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>
      <c r="A626" s="27"/>
      <c r="B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>
      <c r="A627" s="27"/>
      <c r="B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>
      <c r="A628" s="27"/>
      <c r="B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>
      <c r="A629" s="27"/>
      <c r="B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>
      <c r="A630" s="27"/>
      <c r="B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>
      <c r="A631" s="27"/>
      <c r="B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>
      <c r="A632" s="27"/>
      <c r="B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>
      <c r="A633" s="27"/>
      <c r="B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>
      <c r="A634" s="27"/>
      <c r="B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>
      <c r="A635" s="27"/>
      <c r="B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>
      <c r="A636" s="27"/>
      <c r="B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>
      <c r="A637" s="27"/>
      <c r="B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>
      <c r="A638" s="27"/>
      <c r="B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>
      <c r="A639" s="27"/>
      <c r="B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>
      <c r="A640" s="27"/>
      <c r="B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>
      <c r="A641" s="27"/>
      <c r="B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>
      <c r="A642" s="27"/>
      <c r="B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>
      <c r="A643" s="27"/>
      <c r="B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>
      <c r="A644" s="27"/>
      <c r="B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>
      <c r="A645" s="27"/>
      <c r="B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>
      <c r="A646" s="27"/>
      <c r="B646" s="9"/>
      <c r="H646" s="9"/>
      <c r="I646" s="9"/>
      <c r="J646" s="1" t="s">
        <v>8</v>
      </c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>
      <c r="A647" s="27"/>
      <c r="B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>
      <c r="A648" s="27"/>
      <c r="B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>
      <c r="A649" s="27"/>
      <c r="B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>
      <c r="A650" s="27"/>
      <c r="B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>
      <c r="A651" s="27"/>
      <c r="B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>
      <c r="A652" s="27"/>
      <c r="B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>
      <c r="A653" s="27"/>
      <c r="B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>
      <c r="A654" s="27"/>
      <c r="B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>
      <c r="A655" s="27"/>
      <c r="B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>
      <c r="A656" s="27"/>
      <c r="B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>
      <c r="A657" s="27"/>
      <c r="B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>
      <c r="A658" s="27"/>
      <c r="B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>
      <c r="A659" s="27"/>
      <c r="B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>
      <c r="A660" s="27"/>
      <c r="B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>
      <c r="A661" s="27"/>
      <c r="B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>
      <c r="A662" s="27"/>
      <c r="B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>
      <c r="A663" s="27"/>
      <c r="B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>
      <c r="A664" s="27"/>
      <c r="B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>
      <c r="A665" s="27"/>
      <c r="B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>
      <c r="A666" s="27"/>
      <c r="B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>
      <c r="A667" s="27"/>
      <c r="B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>
      <c r="A668" s="27"/>
      <c r="B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>
      <c r="A669" s="27"/>
      <c r="B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>
      <c r="A670" s="27"/>
      <c r="B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>
      <c r="A671" s="27"/>
      <c r="B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>
      <c r="A672" s="27"/>
      <c r="B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>
      <c r="A673" s="27"/>
      <c r="B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>
      <c r="A674" s="27"/>
      <c r="B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>
      <c r="A675" s="27"/>
      <c r="B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>
      <c r="A676" s="27"/>
      <c r="B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>
      <c r="A677" s="27"/>
      <c r="B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>
      <c r="A678" s="27"/>
      <c r="B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>
      <c r="A679" s="27"/>
      <c r="B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>
      <c r="A680" s="27"/>
      <c r="B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>
      <c r="A681" s="27"/>
      <c r="B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>
      <c r="A682" s="27"/>
      <c r="B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>
      <c r="A683" s="27"/>
      <c r="B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>
      <c r="A684" s="27"/>
      <c r="B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>
      <c r="A685" s="27"/>
      <c r="B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>
      <c r="A686" s="27"/>
      <c r="B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>
      <c r="A687" s="27"/>
      <c r="B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>
      <c r="A688" s="27"/>
      <c r="B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>
      <c r="A689" s="27"/>
      <c r="B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>
      <c r="A690" s="27"/>
      <c r="B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>
      <c r="A691" s="27"/>
      <c r="B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>
      <c r="A692" s="27"/>
      <c r="B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>
      <c r="A693" s="27"/>
      <c r="B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>
      <c r="A694" s="27"/>
      <c r="B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>
      <c r="A695" s="27"/>
      <c r="B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>
      <c r="A696" s="27"/>
      <c r="B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>
      <c r="A697" s="27"/>
      <c r="B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>
      <c r="A698" s="27"/>
      <c r="B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>
      <c r="A699" s="27"/>
      <c r="B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>
      <c r="A700" s="27"/>
      <c r="B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>
      <c r="A701" s="27"/>
      <c r="B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>
      <c r="A702" s="27"/>
      <c r="B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>
      <c r="A703" s="27"/>
      <c r="B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>
      <c r="A704" s="27"/>
      <c r="B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>
      <c r="A705" s="27"/>
      <c r="B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>
      <c r="A706" s="27"/>
      <c r="B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>
      <c r="A707" s="27"/>
      <c r="B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>
      <c r="A708" s="27"/>
      <c r="B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>
      <c r="A709" s="27"/>
      <c r="B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>
      <c r="A710" s="27"/>
      <c r="B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>
      <c r="A711" s="27"/>
      <c r="B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>
      <c r="A712" s="27"/>
      <c r="B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>
      <c r="A713" s="27"/>
      <c r="B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>
      <c r="A714" s="27"/>
      <c r="B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>
      <c r="A715" s="27"/>
      <c r="B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>
      <c r="A716" s="27"/>
      <c r="B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>
      <c r="A717" s="27"/>
      <c r="B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>
      <c r="A718" s="27"/>
      <c r="B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>
      <c r="A719" s="27"/>
      <c r="B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>
      <c r="A720" s="27"/>
      <c r="B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>
      <c r="A721" s="27"/>
      <c r="B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>
      <c r="A722" s="27"/>
      <c r="B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>
      <c r="A723" s="27"/>
      <c r="B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>
      <c r="A724" s="27"/>
      <c r="B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>
      <c r="A725" s="27"/>
      <c r="B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>
      <c r="A726" s="27"/>
      <c r="B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>
      <c r="A727" s="27"/>
      <c r="B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>
      <c r="A728" s="27"/>
      <c r="B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>
      <c r="A729" s="27"/>
      <c r="B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>
      <c r="A730" s="27"/>
      <c r="B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>
      <c r="A731" s="27"/>
      <c r="B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>
      <c r="A732" s="27"/>
      <c r="B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>
      <c r="A733" s="27"/>
      <c r="B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>
      <c r="A734" s="27"/>
      <c r="B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>
      <c r="A735" s="27"/>
      <c r="B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>
      <c r="A736" s="27"/>
      <c r="B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>
      <c r="A737" s="27"/>
      <c r="B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>
      <c r="A738" s="27"/>
      <c r="B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>
      <c r="A739" s="27"/>
      <c r="B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>
      <c r="A740" s="27"/>
      <c r="B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>
      <c r="A741" s="27"/>
      <c r="B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>
      <c r="A742" s="27"/>
      <c r="B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>
      <c r="A743" s="27"/>
      <c r="B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>
      <c r="A744" s="27"/>
      <c r="B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>
      <c r="A745" s="27"/>
      <c r="B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>
      <c r="A746" s="27"/>
      <c r="B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>
      <c r="A747" s="27"/>
      <c r="B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>
      <c r="A748" s="27"/>
      <c r="B748" s="9"/>
      <c r="H748" s="9"/>
      <c r="I748" s="9"/>
      <c r="J748" s="1" t="s">
        <v>8</v>
      </c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>
      <c r="A749" s="27"/>
      <c r="B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>
      <c r="A750" s="27"/>
      <c r="B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>
      <c r="A751" s="27"/>
      <c r="B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>
      <c r="A752" s="27"/>
      <c r="B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>
      <c r="A753" s="27"/>
      <c r="B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>
      <c r="A754" s="27"/>
      <c r="B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>
      <c r="A755" s="27"/>
      <c r="B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>
      <c r="A756" s="27"/>
      <c r="B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>
      <c r="A757" s="27"/>
      <c r="B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>
      <c r="A758" s="27"/>
      <c r="B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>
      <c r="A759" s="27"/>
      <c r="B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>
      <c r="A760" s="27"/>
      <c r="B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>
      <c r="A761" s="27"/>
      <c r="B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>
      <c r="A762" s="27"/>
      <c r="B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>
      <c r="A763" s="27"/>
      <c r="B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>
      <c r="A764" s="27"/>
      <c r="B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>
      <c r="A765" s="27"/>
      <c r="B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>
      <c r="A766" s="27"/>
      <c r="B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>
      <c r="A767" s="27"/>
      <c r="B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>
      <c r="A768" s="27"/>
      <c r="B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>
      <c r="A769" s="27"/>
      <c r="B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>
      <c r="A770" s="27"/>
      <c r="B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>
      <c r="A771" s="27"/>
      <c r="B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>
      <c r="A772" s="27"/>
      <c r="B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>
      <c r="A773" s="27"/>
      <c r="B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>
      <c r="A774" s="27"/>
      <c r="B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>
      <c r="A775" s="27"/>
      <c r="B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>
      <c r="A776" s="27"/>
      <c r="B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>
      <c r="A777" s="27"/>
      <c r="B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>
      <c r="A778" s="27"/>
      <c r="B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>
      <c r="A779" s="27"/>
      <c r="B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>
      <c r="A780" s="27"/>
      <c r="B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>
      <c r="A781" s="27"/>
      <c r="B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>
      <c r="A782" s="27"/>
      <c r="B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>
      <c r="A783" s="27"/>
      <c r="B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>
      <c r="A784" s="27"/>
      <c r="B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>
      <c r="A785" s="27"/>
      <c r="B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>
      <c r="A786" s="27"/>
      <c r="B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>
      <c r="A787" s="27"/>
      <c r="B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>
      <c r="A788" s="27"/>
      <c r="B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>
      <c r="A789" s="27"/>
      <c r="B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>
      <c r="A790" s="27"/>
      <c r="B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>
      <c r="A791" s="27"/>
      <c r="B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>
      <c r="A792" s="27"/>
      <c r="B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>
      <c r="A793" s="27"/>
      <c r="B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>
      <c r="A794" s="27"/>
      <c r="B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>
      <c r="A795" s="27"/>
      <c r="B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>
      <c r="A796" s="27"/>
      <c r="B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>
      <c r="A797" s="27"/>
      <c r="B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>
      <c r="A798" s="27"/>
      <c r="B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>
      <c r="A799" s="27"/>
      <c r="B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>
      <c r="A800" s="27"/>
      <c r="B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>
      <c r="A801" s="27"/>
      <c r="B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>
      <c r="A802" s="27"/>
      <c r="B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>
      <c r="A803" s="27"/>
      <c r="B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>
      <c r="A804" s="27"/>
      <c r="B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>
      <c r="A805" s="27"/>
      <c r="B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>
      <c r="A806" s="27"/>
      <c r="B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>
      <c r="A807" s="27"/>
      <c r="B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>
      <c r="A808" s="27"/>
      <c r="B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>
      <c r="A809" s="27"/>
      <c r="B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>
      <c r="A810" s="27"/>
      <c r="B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>
      <c r="A811" s="27"/>
      <c r="B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>
      <c r="A812" s="27"/>
      <c r="B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>
      <c r="A813" s="27"/>
      <c r="B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>
      <c r="A814" s="27"/>
      <c r="B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>
      <c r="A815" s="27"/>
      <c r="B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>
      <c r="A816" s="27"/>
      <c r="B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>
      <c r="A817" s="27"/>
      <c r="B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>
      <c r="A818" s="27"/>
      <c r="B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>
      <c r="A819" s="27"/>
      <c r="B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>
      <c r="A820" s="27"/>
      <c r="B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>
      <c r="A821" s="27"/>
      <c r="B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>
      <c r="A822" s="27"/>
      <c r="B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>
      <c r="A823" s="27"/>
      <c r="B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>
      <c r="A824" s="27"/>
      <c r="B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>
      <c r="A825" s="27"/>
      <c r="B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>
      <c r="A826" s="27"/>
      <c r="B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>
      <c r="A827" s="27"/>
      <c r="B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>
      <c r="A828" s="27"/>
      <c r="B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>
      <c r="A829" s="27"/>
      <c r="B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>
      <c r="A830" s="27"/>
      <c r="B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>
      <c r="A831" s="27"/>
      <c r="B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>
      <c r="A832" s="27"/>
      <c r="B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>
      <c r="A833" s="27"/>
      <c r="B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>
      <c r="A834" s="27"/>
      <c r="B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>
      <c r="A835" s="27"/>
      <c r="B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>
      <c r="A836" s="27"/>
      <c r="B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>
      <c r="A837" s="27"/>
      <c r="B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>
      <c r="A838" s="27"/>
      <c r="B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>
      <c r="A839" s="27"/>
      <c r="B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>
      <c r="A840" s="27"/>
      <c r="B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>
      <c r="A841" s="27"/>
      <c r="B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>
      <c r="A842" s="27"/>
      <c r="B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>
      <c r="A843" s="27"/>
      <c r="B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>
      <c r="A844" s="27"/>
      <c r="B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>
      <c r="A845" s="27"/>
      <c r="B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>
      <c r="A846" s="27"/>
      <c r="B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>
      <c r="A847" s="27"/>
      <c r="B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>
      <c r="A848" s="27"/>
      <c r="B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>
      <c r="A849" s="27"/>
      <c r="B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>
      <c r="A850" s="27"/>
      <c r="B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>
      <c r="A851" s="27"/>
      <c r="B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>
      <c r="A852" s="27"/>
      <c r="B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>
      <c r="A853" s="27"/>
      <c r="B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>
      <c r="A854" s="27"/>
      <c r="B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>
      <c r="A855" s="27"/>
      <c r="B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>
      <c r="A856" s="27"/>
      <c r="B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>
      <c r="A857" s="27"/>
      <c r="B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>
      <c r="A858" s="27"/>
      <c r="B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>
      <c r="A859" s="27"/>
      <c r="B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>
      <c r="A860" s="27"/>
      <c r="B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>
      <c r="A861" s="27"/>
      <c r="B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>
      <c r="A862" s="27"/>
      <c r="B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>
      <c r="A863" s="27"/>
      <c r="B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>
      <c r="A864" s="27"/>
      <c r="B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>
      <c r="A865" s="27"/>
      <c r="B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>
      <c r="A866" s="27"/>
      <c r="B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>
      <c r="A867" s="27"/>
      <c r="B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>
      <c r="A868" s="27"/>
      <c r="B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>
      <c r="A869" s="27"/>
      <c r="B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>
      <c r="A870" s="27"/>
      <c r="B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>
      <c r="A871" s="27"/>
      <c r="B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>
      <c r="A872" s="27"/>
      <c r="B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>
      <c r="A873" s="27"/>
      <c r="B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>
      <c r="A874" s="27"/>
      <c r="B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>
      <c r="A875" s="27"/>
      <c r="B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>
      <c r="A876" s="27"/>
      <c r="B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>
      <c r="A877" s="27"/>
      <c r="B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>
      <c r="A878" s="27"/>
      <c r="B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>
      <c r="A879" s="27"/>
      <c r="B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>
      <c r="A880" s="27"/>
      <c r="B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>
      <c r="A881" s="27"/>
      <c r="B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>
      <c r="A882" s="27"/>
      <c r="B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>
      <c r="A883" s="27"/>
      <c r="B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>
      <c r="A884" s="27"/>
      <c r="B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>
      <c r="A885" s="27"/>
      <c r="B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>
      <c r="A886" s="27"/>
      <c r="B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>
      <c r="A887" s="27"/>
      <c r="B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>
      <c r="A888" s="27"/>
      <c r="B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>
      <c r="A889" s="27"/>
      <c r="B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>
      <c r="A890" s="27"/>
      <c r="B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>
      <c r="A891" s="27"/>
      <c r="B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>
      <c r="A892" s="27"/>
      <c r="B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>
      <c r="A893" s="27"/>
      <c r="B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>
      <c r="A894" s="27"/>
      <c r="B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>
      <c r="A895" s="27"/>
      <c r="B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>
      <c r="A896" s="27"/>
      <c r="B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>
      <c r="A897" s="27"/>
      <c r="B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>
      <c r="A898" s="27"/>
      <c r="B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>
      <c r="A899" s="27"/>
      <c r="B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>
      <c r="A900" s="27"/>
      <c r="B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>
      <c r="A901" s="27"/>
      <c r="B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>
      <c r="A902" s="27"/>
      <c r="B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>
      <c r="A903" s="27"/>
      <c r="B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>
      <c r="A904" s="27"/>
      <c r="B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>
      <c r="A905" s="27"/>
      <c r="B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>
      <c r="A906" s="27"/>
      <c r="B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>
      <c r="A907" s="27"/>
      <c r="B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>
      <c r="A908" s="27"/>
      <c r="B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>
      <c r="A909" s="27"/>
      <c r="B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>
      <c r="A910" s="27"/>
      <c r="B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>
      <c r="A911" s="27"/>
      <c r="B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>
      <c r="A912" s="27"/>
      <c r="B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>
      <c r="A913" s="27"/>
      <c r="B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>
      <c r="A914" s="27"/>
      <c r="B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>
      <c r="A915" s="27"/>
      <c r="B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>
      <c r="A916" s="27"/>
      <c r="B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>
      <c r="A917" s="27"/>
      <c r="B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>
      <c r="A918" s="27"/>
      <c r="B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>
      <c r="A919" s="27"/>
      <c r="B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>
      <c r="A920" s="27"/>
      <c r="B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>
      <c r="A921" s="27"/>
      <c r="B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>
      <c r="A922" s="27"/>
      <c r="B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>
      <c r="A923" s="27"/>
      <c r="B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>
      <c r="A924" s="27"/>
      <c r="B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>
      <c r="A925" s="27"/>
      <c r="B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>
      <c r="A926" s="27"/>
      <c r="B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>
      <c r="A927" s="27"/>
      <c r="B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>
      <c r="A928" s="27"/>
      <c r="B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>
      <c r="A929" s="27"/>
      <c r="B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>
      <c r="A930" s="27"/>
      <c r="B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>
      <c r="A931" s="27"/>
      <c r="B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>
      <c r="A932" s="27"/>
      <c r="B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>
      <c r="A933" s="27"/>
      <c r="B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>
      <c r="A934" s="27"/>
      <c r="B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>
      <c r="A935" s="27"/>
      <c r="B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>
      <c r="A936" s="27"/>
      <c r="B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>
      <c r="A937" s="27"/>
      <c r="B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>
      <c r="A938" s="27"/>
      <c r="B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>
      <c r="A939" s="27"/>
      <c r="B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>
      <c r="A940" s="27"/>
      <c r="B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>
      <c r="A941" s="27"/>
      <c r="B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>
      <c r="A942" s="27"/>
      <c r="B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>
      <c r="A943" s="27"/>
      <c r="B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>
      <c r="A944" s="27"/>
      <c r="B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>
      <c r="A945" s="27"/>
      <c r="B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>
      <c r="A946" s="27"/>
      <c r="B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>
      <c r="A947" s="27"/>
      <c r="B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>
      <c r="A948" s="27"/>
      <c r="B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>
      <c r="A949" s="27"/>
      <c r="B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>
      <c r="A950" s="27"/>
      <c r="B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>
      <c r="A951" s="27"/>
      <c r="B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>
      <c r="A952" s="27"/>
      <c r="B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>
      <c r="A953" s="27"/>
      <c r="B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>
      <c r="A954" s="27"/>
      <c r="B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>
      <c r="A955" s="27"/>
      <c r="B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>
      <c r="A956" s="27"/>
      <c r="B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>
      <c r="A957" s="27"/>
      <c r="B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>
      <c r="A958" s="27"/>
      <c r="B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>
      <c r="A959" s="27"/>
      <c r="B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>
      <c r="A960" s="27"/>
      <c r="B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>
      <c r="A961" s="27"/>
      <c r="B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>
      <c r="A962" s="27"/>
      <c r="B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>
      <c r="A963" s="27"/>
      <c r="B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>
      <c r="A964" s="27"/>
      <c r="B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>
      <c r="A965" s="27"/>
      <c r="B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>
      <c r="A966" s="27"/>
      <c r="B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>
      <c r="A967" s="27"/>
      <c r="B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>
      <c r="A968" s="27"/>
      <c r="B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>
      <c r="A969" s="27"/>
      <c r="B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>
      <c r="A970" s="27"/>
      <c r="B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>
      <c r="A971" s="27"/>
      <c r="B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>
      <c r="A972" s="27"/>
      <c r="B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>
      <c r="A973" s="27"/>
      <c r="B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>
      <c r="A974" s="27"/>
      <c r="B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>
      <c r="A975" s="27"/>
      <c r="B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>
      <c r="A976" s="27"/>
      <c r="B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>
      <c r="A977" s="27"/>
      <c r="B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>
      <c r="A978" s="27"/>
      <c r="B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>
      <c r="A979" s="27"/>
      <c r="B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>
      <c r="A980" s="27"/>
      <c r="B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>
      <c r="A981" s="27"/>
      <c r="B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>
      <c r="A982" s="27"/>
      <c r="B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>
      <c r="A983" s="27"/>
      <c r="B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>
      <c r="A984" s="27"/>
      <c r="B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>
      <c r="A985" s="27"/>
      <c r="B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>
      <c r="A986" s="27"/>
      <c r="B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>
      <c r="A987" s="27"/>
      <c r="B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>
      <c r="A988" s="27"/>
      <c r="B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>
      <c r="A989" s="27"/>
      <c r="B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>
      <c r="A990" s="27"/>
      <c r="B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>
      <c r="A991" s="27"/>
      <c r="B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>
      <c r="A992" s="27"/>
      <c r="B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>
      <c r="A993" s="27"/>
      <c r="B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>
      <c r="A994" s="27"/>
      <c r="B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>
      <c r="A995" s="27"/>
      <c r="B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>
      <c r="A996" s="27"/>
      <c r="B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>
      <c r="A997" s="27"/>
      <c r="B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>
      <c r="A998" s="27"/>
      <c r="B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>
      <c r="A999" s="27"/>
      <c r="B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>
      <c r="A1000" s="27"/>
      <c r="B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>
      <c r="A1001" s="27"/>
      <c r="B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>
      <c r="A1002" s="29"/>
      <c r="B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</row>
  </sheetData>
  <mergeCells count="12">
    <mergeCell ref="A216:A245"/>
    <mergeCell ref="A246:A276"/>
    <mergeCell ref="A277:A306"/>
    <mergeCell ref="A307:A337"/>
    <mergeCell ref="A338:A368"/>
    <mergeCell ref="A3:A32"/>
    <mergeCell ref="A33:A63"/>
    <mergeCell ref="A64:A93"/>
    <mergeCell ref="A94:A124"/>
    <mergeCell ref="A125:A155"/>
    <mergeCell ref="A156:A184"/>
    <mergeCell ref="A185:A215"/>
  </mergeCells>
  <conditionalFormatting sqref="B3:B368">
    <cfRule type="expression" dxfId="0" priority="1">
      <formula>WEEKDAY(B3, 2)&gt;=6</formula>
    </cfRule>
  </conditionalFormatting>
  <drawing r:id="rId1"/>
</worksheet>
</file>